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kwillet3/Downloads/"/>
    </mc:Choice>
  </mc:AlternateContent>
  <xr:revisionPtr revIDLastSave="0" documentId="8_{0C893630-C421-A547-9FF9-3B702DC87A6F}" xr6:coauthVersionLast="47" xr6:coauthVersionMax="47" xr10:uidLastSave="{00000000-0000-0000-0000-000000000000}"/>
  <bookViews>
    <workbookView xWindow="0" yWindow="500" windowWidth="51200" windowHeight="26740" tabRatio="799" activeTab="13" xr2:uid="{00000000-000D-0000-FFFF-FFFF00000000}"/>
  </bookViews>
  <sheets>
    <sheet name="Total" sheetId="7" r:id="rId1"/>
    <sheet name="July '21" sheetId="1" state="hidden" r:id="rId2"/>
    <sheet name="Aug '21" sheetId="15" state="hidden" r:id="rId3"/>
    <sheet name="Sep '21" sheetId="16" state="hidden" r:id="rId4"/>
    <sheet name="Oct '21" sheetId="17" state="hidden" r:id="rId5"/>
    <sheet name="Nov '21" sheetId="18" state="hidden" r:id="rId6"/>
    <sheet name="Dec '21" sheetId="19" state="hidden" r:id="rId7"/>
    <sheet name="Jan '22" sheetId="20" state="hidden" r:id="rId8"/>
    <sheet name="Feb '22" sheetId="21" state="hidden" r:id="rId9"/>
    <sheet name="Mar '22" sheetId="22" state="hidden" r:id="rId10"/>
    <sheet name="Apr '22" sheetId="23" state="hidden" r:id="rId11"/>
    <sheet name="May '22" sheetId="24" state="hidden" r:id="rId12"/>
    <sheet name="June'22" sheetId="25" state="hidden" r:id="rId13"/>
    <sheet name="Aug'25" sheetId="27" r:id="rId14"/>
    <sheet name="Sept'25" sheetId="28" r:id="rId15"/>
    <sheet name="Oct'25" sheetId="29" r:id="rId16"/>
    <sheet name="Nov'25" sheetId="30" r:id="rId17"/>
    <sheet name="Dec'25" sheetId="31" r:id="rId18"/>
    <sheet name="Jan'26" sheetId="32" r:id="rId19"/>
    <sheet name="Feb'26" sheetId="33" r:id="rId20"/>
    <sheet name="March'26" sheetId="34" r:id="rId21"/>
    <sheet name="April'26" sheetId="35" r:id="rId22"/>
    <sheet name="May'26" sheetId="36" r:id="rId23"/>
    <sheet name="June'26" sheetId="37" r:id="rId24"/>
    <sheet name="July'26" sheetId="38" r:id="rId25"/>
  </sheets>
  <definedNames>
    <definedName name="_xlnm.Print_Area" localSheetId="10">'Apr ''22'!$A$1:$G$36</definedName>
    <definedName name="_xlnm.Print_Area" localSheetId="21">'April''26'!$A$1:$G$38</definedName>
    <definedName name="_xlnm.Print_Area" localSheetId="2">'Aug ''21'!$A$1:$G$36</definedName>
    <definedName name="_xlnm.Print_Area" localSheetId="13">'Aug''25'!$A$1:$G$38</definedName>
    <definedName name="_xlnm.Print_Area" localSheetId="6">'Dec ''21'!$A$1:$G$36</definedName>
    <definedName name="_xlnm.Print_Area" localSheetId="17">'Dec''25'!$A$1:$G$38</definedName>
    <definedName name="_xlnm.Print_Area" localSheetId="8">'Feb ''22'!$A$1:$G$36</definedName>
    <definedName name="_xlnm.Print_Area" localSheetId="19">'Feb''26'!$A$1:$G$38</definedName>
    <definedName name="_xlnm.Print_Area" localSheetId="7">'Jan ''22'!$A$1:$G$36</definedName>
    <definedName name="_xlnm.Print_Area" localSheetId="18">'Jan''26'!$A$1:$G$38</definedName>
    <definedName name="_xlnm.Print_Area" localSheetId="1">'July ''21'!$A$1:$G$36</definedName>
    <definedName name="_xlnm.Print_Area" localSheetId="24">'July''26'!$A$1:$G$38</definedName>
    <definedName name="_xlnm.Print_Area" localSheetId="12">'June''22'!$A$1:$G$36</definedName>
    <definedName name="_xlnm.Print_Area" localSheetId="23">'June''26'!$A$1:$G$38</definedName>
    <definedName name="_xlnm.Print_Area" localSheetId="9">'Mar ''22'!$A$1:$G$36</definedName>
    <definedName name="_xlnm.Print_Area" localSheetId="20">'March''26'!$A$1:$G$38</definedName>
    <definedName name="_xlnm.Print_Area" localSheetId="11">'May ''22'!$A$1:$G$36</definedName>
    <definedName name="_xlnm.Print_Area" localSheetId="22">'May''26'!$A$1:$G$38</definedName>
    <definedName name="_xlnm.Print_Area" localSheetId="5">'Nov ''21'!$A$1:$G$36</definedName>
    <definedName name="_xlnm.Print_Area" localSheetId="16">'Nov''25'!$A$1:$G$38</definedName>
    <definedName name="_xlnm.Print_Area" localSheetId="4">'Oct ''21'!$A$1:$G$36</definedName>
    <definedName name="_xlnm.Print_Area" localSheetId="15">'Oct''25'!$A$1:$G$38</definedName>
    <definedName name="_xlnm.Print_Area" localSheetId="3">'Sep ''21'!$A$1:$G$36</definedName>
    <definedName name="_xlnm.Print_Area" localSheetId="14">'Sept''25'!$A$1:$G$38</definedName>
    <definedName name="_xlnm.Print_Area" localSheetId="0">Total!$A$1:$M$32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7" l="1"/>
  <c r="H6" i="7"/>
  <c r="F22" i="37"/>
  <c r="I8" i="7"/>
  <c r="J8" i="7"/>
  <c r="I9" i="7"/>
  <c r="H8" i="7"/>
  <c r="G34" i="28"/>
  <c r="G22" i="34"/>
  <c r="I19" i="7"/>
  <c r="H19" i="7"/>
  <c r="F5" i="7"/>
  <c r="E5" i="7"/>
  <c r="F6" i="7"/>
  <c r="F4" i="7"/>
  <c r="F9" i="34"/>
  <c r="F22" i="31"/>
  <c r="E22" i="31"/>
  <c r="G8" i="31"/>
  <c r="G7" i="31"/>
  <c r="D22" i="27"/>
  <c r="C22" i="27"/>
  <c r="B22" i="27"/>
  <c r="E22" i="27"/>
  <c r="F22" i="27"/>
  <c r="F9" i="29"/>
  <c r="G8" i="29"/>
  <c r="F32" i="38"/>
  <c r="E32" i="38"/>
  <c r="D32" i="38"/>
  <c r="C32" i="38"/>
  <c r="B32" i="38"/>
  <c r="F32" i="37"/>
  <c r="E32" i="37"/>
  <c r="D32" i="37"/>
  <c r="C32" i="37"/>
  <c r="B32" i="37"/>
  <c r="B32" i="36"/>
  <c r="C32" i="36"/>
  <c r="D32" i="36"/>
  <c r="E32" i="36"/>
  <c r="F32" i="36"/>
  <c r="F32" i="35"/>
  <c r="E32" i="35"/>
  <c r="D32" i="35"/>
  <c r="C32" i="35"/>
  <c r="B32" i="35"/>
  <c r="F32" i="34"/>
  <c r="E32" i="34"/>
  <c r="D32" i="34"/>
  <c r="C32" i="34"/>
  <c r="B32" i="34"/>
  <c r="F32" i="33"/>
  <c r="E32" i="33"/>
  <c r="D32" i="33"/>
  <c r="C32" i="33"/>
  <c r="B32" i="33"/>
  <c r="G32" i="33" s="1"/>
  <c r="F32" i="32"/>
  <c r="E32" i="32"/>
  <c r="D32" i="32"/>
  <c r="C32" i="32"/>
  <c r="B32" i="32"/>
  <c r="F32" i="31"/>
  <c r="E32" i="31"/>
  <c r="C32" i="31"/>
  <c r="D32" i="31"/>
  <c r="B32" i="31"/>
  <c r="E32" i="30"/>
  <c r="C32" i="30"/>
  <c r="F32" i="30"/>
  <c r="D32" i="30"/>
  <c r="B32" i="30"/>
  <c r="F32" i="29"/>
  <c r="E32" i="29"/>
  <c r="D32" i="29"/>
  <c r="C32" i="29"/>
  <c r="B32" i="29"/>
  <c r="F32" i="28"/>
  <c r="E32" i="28"/>
  <c r="D32" i="28"/>
  <c r="C32" i="28"/>
  <c r="B32" i="28"/>
  <c r="F32" i="27"/>
  <c r="E32" i="27"/>
  <c r="D32" i="27"/>
  <c r="C32" i="27"/>
  <c r="B32" i="27"/>
  <c r="B31" i="27"/>
  <c r="B22" i="30"/>
  <c r="F22" i="38"/>
  <c r="E22" i="38"/>
  <c r="D22" i="38"/>
  <c r="C22" i="38"/>
  <c r="B22" i="38"/>
  <c r="E22" i="37"/>
  <c r="D22" i="37"/>
  <c r="C22" i="37"/>
  <c r="B22" i="37"/>
  <c r="F22" i="36"/>
  <c r="E22" i="36"/>
  <c r="D22" i="36"/>
  <c r="C22" i="36"/>
  <c r="B22" i="36"/>
  <c r="F22" i="35"/>
  <c r="E22" i="35"/>
  <c r="D22" i="35"/>
  <c r="C22" i="35"/>
  <c r="B22" i="35"/>
  <c r="F22" i="34"/>
  <c r="E22" i="34"/>
  <c r="D22" i="34"/>
  <c r="C22" i="34"/>
  <c r="B22" i="34"/>
  <c r="F22" i="33"/>
  <c r="E22" i="33"/>
  <c r="D22" i="33"/>
  <c r="C22" i="33"/>
  <c r="B22" i="33"/>
  <c r="F22" i="32"/>
  <c r="E22" i="32"/>
  <c r="D22" i="32"/>
  <c r="C22" i="32"/>
  <c r="B22" i="32"/>
  <c r="D22" i="31"/>
  <c r="C22" i="31"/>
  <c r="B22" i="31"/>
  <c r="F22" i="30"/>
  <c r="E22" i="30"/>
  <c r="D22" i="30"/>
  <c r="C22" i="30"/>
  <c r="F22" i="29"/>
  <c r="E22" i="29"/>
  <c r="D22" i="29"/>
  <c r="C22" i="29"/>
  <c r="B22" i="29"/>
  <c r="F22" i="28"/>
  <c r="E22" i="28"/>
  <c r="D22" i="28"/>
  <c r="C22" i="28"/>
  <c r="B22" i="28"/>
  <c r="G32" i="30"/>
  <c r="G22" i="38"/>
  <c r="M19" i="7" s="1"/>
  <c r="G22" i="37"/>
  <c r="L19" i="7" s="1"/>
  <c r="G7" i="27"/>
  <c r="D34" i="27" s="1"/>
  <c r="G8" i="27"/>
  <c r="G34" i="27" s="1"/>
  <c r="G8" i="28"/>
  <c r="C5" i="7" s="1"/>
  <c r="D5" i="7"/>
  <c r="G33" i="15"/>
  <c r="F31" i="38"/>
  <c r="E31" i="38"/>
  <c r="D31" i="38"/>
  <c r="C31" i="38"/>
  <c r="B31" i="38"/>
  <c r="G31" i="38" s="1"/>
  <c r="M28" i="7" s="1"/>
  <c r="G30" i="38"/>
  <c r="M27" i="7" s="1"/>
  <c r="G29" i="38"/>
  <c r="M26" i="7" s="1"/>
  <c r="G28" i="38"/>
  <c r="M25" i="7" s="1"/>
  <c r="G27" i="38"/>
  <c r="M24" i="7" s="1"/>
  <c r="G26" i="38"/>
  <c r="M23" i="7" s="1"/>
  <c r="G25" i="38"/>
  <c r="M22" i="7" s="1"/>
  <c r="G24" i="38"/>
  <c r="M21" i="7" s="1"/>
  <c r="G23" i="38"/>
  <c r="M20" i="7" s="1"/>
  <c r="G21" i="38"/>
  <c r="M18" i="7" s="1"/>
  <c r="G20" i="38"/>
  <c r="M17" i="7" s="1"/>
  <c r="G19" i="38"/>
  <c r="M16" i="7" s="1"/>
  <c r="G18" i="38"/>
  <c r="M15" i="7" s="1"/>
  <c r="G17" i="38"/>
  <c r="M14" i="7" s="1"/>
  <c r="G16" i="38"/>
  <c r="M13" i="7" s="1"/>
  <c r="G15" i="38"/>
  <c r="M12" i="7" s="1"/>
  <c r="G14" i="38"/>
  <c r="M11" i="7" s="1"/>
  <c r="G13" i="38"/>
  <c r="M10" i="7" s="1"/>
  <c r="G12" i="38"/>
  <c r="M9" i="7" s="1"/>
  <c r="G11" i="38"/>
  <c r="M8" i="7" s="1"/>
  <c r="G10" i="38"/>
  <c r="M7" i="7" s="1"/>
  <c r="F9" i="38"/>
  <c r="E9" i="38"/>
  <c r="D9" i="38"/>
  <c r="C9" i="38"/>
  <c r="B9" i="38"/>
  <c r="G9" i="38" s="1"/>
  <c r="M6" i="7" s="1"/>
  <c r="G8" i="38"/>
  <c r="M5" i="7" s="1"/>
  <c r="G7" i="38"/>
  <c r="M4" i="7" s="1"/>
  <c r="G32" i="37"/>
  <c r="F31" i="37"/>
  <c r="E31" i="37"/>
  <c r="D31" i="37"/>
  <c r="C31" i="37"/>
  <c r="B31" i="37"/>
  <c r="G31" i="37" s="1"/>
  <c r="L28" i="7" s="1"/>
  <c r="G30" i="37"/>
  <c r="L27" i="7" s="1"/>
  <c r="G29" i="37"/>
  <c r="L26" i="7" s="1"/>
  <c r="G28" i="37"/>
  <c r="L25" i="7" s="1"/>
  <c r="G27" i="37"/>
  <c r="L24" i="7" s="1"/>
  <c r="G26" i="37"/>
  <c r="L23" i="7" s="1"/>
  <c r="G25" i="37"/>
  <c r="L22" i="7" s="1"/>
  <c r="G24" i="37"/>
  <c r="L21" i="7" s="1"/>
  <c r="G23" i="37"/>
  <c r="L20" i="7" s="1"/>
  <c r="G21" i="37"/>
  <c r="L18" i="7" s="1"/>
  <c r="G20" i="37"/>
  <c r="L17" i="7" s="1"/>
  <c r="G19" i="37"/>
  <c r="L16" i="7" s="1"/>
  <c r="G18" i="37"/>
  <c r="L15" i="7" s="1"/>
  <c r="G17" i="37"/>
  <c r="L14" i="7" s="1"/>
  <c r="G16" i="37"/>
  <c r="L13" i="7" s="1"/>
  <c r="G15" i="37"/>
  <c r="L12" i="7" s="1"/>
  <c r="G14" i="37"/>
  <c r="L11" i="7" s="1"/>
  <c r="G13" i="37"/>
  <c r="L10" i="7" s="1"/>
  <c r="G12" i="37"/>
  <c r="L9" i="7" s="1"/>
  <c r="G11" i="37"/>
  <c r="L8" i="7" s="1"/>
  <c r="G10" i="37"/>
  <c r="L7" i="7" s="1"/>
  <c r="F9" i="37"/>
  <c r="E9" i="37"/>
  <c r="D9" i="37"/>
  <c r="C9" i="37"/>
  <c r="B9" i="37"/>
  <c r="G9" i="37" s="1"/>
  <c r="L6" i="7" s="1"/>
  <c r="G8" i="37"/>
  <c r="L5" i="7" s="1"/>
  <c r="G7" i="37"/>
  <c r="L4" i="7" s="1"/>
  <c r="F31" i="36"/>
  <c r="E31" i="36"/>
  <c r="D31" i="36"/>
  <c r="C31" i="36"/>
  <c r="B31" i="36"/>
  <c r="G31" i="36" s="1"/>
  <c r="K28" i="7" s="1"/>
  <c r="G30" i="36"/>
  <c r="K27" i="7" s="1"/>
  <c r="G29" i="36"/>
  <c r="K26" i="7" s="1"/>
  <c r="G28" i="36"/>
  <c r="K25" i="7" s="1"/>
  <c r="G27" i="36"/>
  <c r="K24" i="7" s="1"/>
  <c r="G26" i="36"/>
  <c r="K23" i="7" s="1"/>
  <c r="G25" i="36"/>
  <c r="K22" i="7" s="1"/>
  <c r="G24" i="36"/>
  <c r="K21" i="7" s="1"/>
  <c r="G23" i="36"/>
  <c r="K20" i="7" s="1"/>
  <c r="G21" i="36"/>
  <c r="K18" i="7" s="1"/>
  <c r="G20" i="36"/>
  <c r="K17" i="7" s="1"/>
  <c r="G19" i="36"/>
  <c r="K16" i="7" s="1"/>
  <c r="G18" i="36"/>
  <c r="K15" i="7" s="1"/>
  <c r="G17" i="36"/>
  <c r="K14" i="7" s="1"/>
  <c r="G16" i="36"/>
  <c r="K13" i="7" s="1"/>
  <c r="G15" i="36"/>
  <c r="K12" i="7" s="1"/>
  <c r="G14" i="36"/>
  <c r="K11" i="7" s="1"/>
  <c r="G13" i="36"/>
  <c r="K10" i="7" s="1"/>
  <c r="G12" i="36"/>
  <c r="K9" i="7" s="1"/>
  <c r="G11" i="36"/>
  <c r="K8" i="7" s="1"/>
  <c r="G10" i="36"/>
  <c r="K7" i="7" s="1"/>
  <c r="F9" i="36"/>
  <c r="E9" i="36"/>
  <c r="D9" i="36"/>
  <c r="C9" i="36"/>
  <c r="B9" i="36"/>
  <c r="G9" i="36" s="1"/>
  <c r="K6" i="7" s="1"/>
  <c r="G8" i="36"/>
  <c r="K5" i="7" s="1"/>
  <c r="G7" i="36"/>
  <c r="K4" i="7" s="1"/>
  <c r="F31" i="35"/>
  <c r="E31" i="35"/>
  <c r="D31" i="35"/>
  <c r="C31" i="35"/>
  <c r="B31" i="35"/>
  <c r="G31" i="35" s="1"/>
  <c r="J28" i="7" s="1"/>
  <c r="G30" i="35"/>
  <c r="J27" i="7" s="1"/>
  <c r="G29" i="35"/>
  <c r="J26" i="7" s="1"/>
  <c r="G28" i="35"/>
  <c r="J25" i="7" s="1"/>
  <c r="G27" i="35"/>
  <c r="J24" i="7" s="1"/>
  <c r="G26" i="35"/>
  <c r="J23" i="7" s="1"/>
  <c r="G25" i="35"/>
  <c r="J22" i="7" s="1"/>
  <c r="G24" i="35"/>
  <c r="J21" i="7" s="1"/>
  <c r="G23" i="35"/>
  <c r="J20" i="7" s="1"/>
  <c r="G22" i="35"/>
  <c r="J19" i="7" s="1"/>
  <c r="G21" i="35"/>
  <c r="J18" i="7" s="1"/>
  <c r="G20" i="35"/>
  <c r="J17" i="7" s="1"/>
  <c r="G19" i="35"/>
  <c r="J16" i="7" s="1"/>
  <c r="G18" i="35"/>
  <c r="J15" i="7" s="1"/>
  <c r="G17" i="35"/>
  <c r="J14" i="7" s="1"/>
  <c r="G16" i="35"/>
  <c r="J13" i="7" s="1"/>
  <c r="G15" i="35"/>
  <c r="J12" i="7" s="1"/>
  <c r="G14" i="35"/>
  <c r="J11" i="7" s="1"/>
  <c r="G13" i="35"/>
  <c r="J10" i="7" s="1"/>
  <c r="G12" i="35"/>
  <c r="J9" i="7" s="1"/>
  <c r="G11" i="35"/>
  <c r="G10" i="35"/>
  <c r="J7" i="7" s="1"/>
  <c r="F9" i="35"/>
  <c r="E9" i="35"/>
  <c r="D9" i="35"/>
  <c r="C9" i="35"/>
  <c r="B9" i="35"/>
  <c r="G9" i="35" s="1"/>
  <c r="J6" i="7" s="1"/>
  <c r="G8" i="35"/>
  <c r="G7" i="35"/>
  <c r="J4" i="7" s="1"/>
  <c r="F31" i="34"/>
  <c r="E31" i="34"/>
  <c r="D31" i="34"/>
  <c r="C31" i="34"/>
  <c r="B31" i="34"/>
  <c r="G31" i="34" s="1"/>
  <c r="I28" i="7" s="1"/>
  <c r="G30" i="34"/>
  <c r="I27" i="7" s="1"/>
  <c r="G29" i="34"/>
  <c r="I26" i="7" s="1"/>
  <c r="G28" i="34"/>
  <c r="I25" i="7" s="1"/>
  <c r="G27" i="34"/>
  <c r="I24" i="7" s="1"/>
  <c r="G26" i="34"/>
  <c r="I23" i="7" s="1"/>
  <c r="G25" i="34"/>
  <c r="I22" i="7" s="1"/>
  <c r="G24" i="34"/>
  <c r="I21" i="7" s="1"/>
  <c r="G23" i="34"/>
  <c r="I20" i="7" s="1"/>
  <c r="G21" i="34"/>
  <c r="I18" i="7" s="1"/>
  <c r="G20" i="34"/>
  <c r="I17" i="7" s="1"/>
  <c r="G19" i="34"/>
  <c r="I16" i="7" s="1"/>
  <c r="G18" i="34"/>
  <c r="I15" i="7" s="1"/>
  <c r="G17" i="34"/>
  <c r="I14" i="7" s="1"/>
  <c r="G16" i="34"/>
  <c r="I13" i="7" s="1"/>
  <c r="G15" i="34"/>
  <c r="I12" i="7" s="1"/>
  <c r="G14" i="34"/>
  <c r="I11" i="7" s="1"/>
  <c r="G13" i="34"/>
  <c r="I10" i="7" s="1"/>
  <c r="G12" i="34"/>
  <c r="G11" i="34"/>
  <c r="G10" i="34"/>
  <c r="I7" i="7" s="1"/>
  <c r="E9" i="34"/>
  <c r="D9" i="34"/>
  <c r="C9" i="34"/>
  <c r="B9" i="34"/>
  <c r="G9" i="34" s="1"/>
  <c r="G8" i="34"/>
  <c r="I5" i="7" s="1"/>
  <c r="G7" i="34"/>
  <c r="I4" i="7" s="1"/>
  <c r="F31" i="33"/>
  <c r="E31" i="33"/>
  <c r="D31" i="33"/>
  <c r="C31" i="33"/>
  <c r="B31" i="33"/>
  <c r="G31" i="33" s="1"/>
  <c r="H28" i="7" s="1"/>
  <c r="G30" i="33"/>
  <c r="H27" i="7" s="1"/>
  <c r="G29" i="33"/>
  <c r="H26" i="7" s="1"/>
  <c r="G28" i="33"/>
  <c r="H25" i="7" s="1"/>
  <c r="G27" i="33"/>
  <c r="H24" i="7" s="1"/>
  <c r="G26" i="33"/>
  <c r="H23" i="7" s="1"/>
  <c r="G25" i="33"/>
  <c r="H22" i="7" s="1"/>
  <c r="G24" i="33"/>
  <c r="H21" i="7" s="1"/>
  <c r="G23" i="33"/>
  <c r="H20" i="7" s="1"/>
  <c r="G22" i="33"/>
  <c r="G21" i="33"/>
  <c r="H18" i="7" s="1"/>
  <c r="G20" i="33"/>
  <c r="H17" i="7" s="1"/>
  <c r="G19" i="33"/>
  <c r="H16" i="7" s="1"/>
  <c r="G18" i="33"/>
  <c r="H15" i="7" s="1"/>
  <c r="G17" i="33"/>
  <c r="H14" i="7" s="1"/>
  <c r="G16" i="33"/>
  <c r="H13" i="7" s="1"/>
  <c r="G15" i="33"/>
  <c r="H12" i="7" s="1"/>
  <c r="G14" i="33"/>
  <c r="H11" i="7" s="1"/>
  <c r="G13" i="33"/>
  <c r="H10" i="7" s="1"/>
  <c r="G12" i="33"/>
  <c r="H9" i="7" s="1"/>
  <c r="G11" i="33"/>
  <c r="G10" i="33"/>
  <c r="H7" i="7" s="1"/>
  <c r="F9" i="33"/>
  <c r="E9" i="33"/>
  <c r="D9" i="33"/>
  <c r="C9" i="33"/>
  <c r="B9" i="33"/>
  <c r="G9" i="33" s="1"/>
  <c r="G8" i="33"/>
  <c r="H5" i="7" s="1"/>
  <c r="G7" i="33"/>
  <c r="H4" i="7" s="1"/>
  <c r="F31" i="32"/>
  <c r="E31" i="32"/>
  <c r="D31" i="32"/>
  <c r="C31" i="32"/>
  <c r="B31" i="32"/>
  <c r="G31" i="32" s="1"/>
  <c r="G28" i="7" s="1"/>
  <c r="G30" i="32"/>
  <c r="G27" i="7" s="1"/>
  <c r="G29" i="32"/>
  <c r="G26" i="7" s="1"/>
  <c r="G28" i="32"/>
  <c r="G25" i="7" s="1"/>
  <c r="G27" i="32"/>
  <c r="G24" i="7" s="1"/>
  <c r="G26" i="32"/>
  <c r="G23" i="7" s="1"/>
  <c r="G25" i="32"/>
  <c r="G22" i="7" s="1"/>
  <c r="G24" i="32"/>
  <c r="G21" i="7" s="1"/>
  <c r="G23" i="32"/>
  <c r="G20" i="7" s="1"/>
  <c r="G22" i="32"/>
  <c r="G19" i="7" s="1"/>
  <c r="G21" i="32"/>
  <c r="G18" i="7" s="1"/>
  <c r="G20" i="32"/>
  <c r="G17" i="7" s="1"/>
  <c r="G19" i="32"/>
  <c r="G16" i="7" s="1"/>
  <c r="G18" i="32"/>
  <c r="G15" i="7" s="1"/>
  <c r="G17" i="32"/>
  <c r="G14" i="7" s="1"/>
  <c r="G16" i="32"/>
  <c r="G13" i="7" s="1"/>
  <c r="G15" i="32"/>
  <c r="G12" i="7" s="1"/>
  <c r="G14" i="32"/>
  <c r="G11" i="7" s="1"/>
  <c r="G13" i="32"/>
  <c r="G10" i="7" s="1"/>
  <c r="G12" i="32"/>
  <c r="G9" i="7" s="1"/>
  <c r="G11" i="32"/>
  <c r="G8" i="7" s="1"/>
  <c r="G10" i="32"/>
  <c r="G7" i="7" s="1"/>
  <c r="F9" i="32"/>
  <c r="E9" i="32"/>
  <c r="D9" i="32"/>
  <c r="C9" i="32"/>
  <c r="B9" i="32"/>
  <c r="G9" i="32" s="1"/>
  <c r="G6" i="7" s="1"/>
  <c r="G8" i="32"/>
  <c r="G5" i="7" s="1"/>
  <c r="G7" i="32"/>
  <c r="G4" i="7" s="1"/>
  <c r="G32" i="31"/>
  <c r="F31" i="31"/>
  <c r="E31" i="31"/>
  <c r="D31" i="31"/>
  <c r="C31" i="31"/>
  <c r="B31" i="31"/>
  <c r="G31" i="31" s="1"/>
  <c r="F28" i="7" s="1"/>
  <c r="G30" i="31"/>
  <c r="F27" i="7" s="1"/>
  <c r="G29" i="31"/>
  <c r="F26" i="7" s="1"/>
  <c r="G28" i="31"/>
  <c r="F25" i="7" s="1"/>
  <c r="G27" i="31"/>
  <c r="F24" i="7" s="1"/>
  <c r="G26" i="31"/>
  <c r="F23" i="7" s="1"/>
  <c r="G25" i="31"/>
  <c r="F22" i="7" s="1"/>
  <c r="G24" i="31"/>
  <c r="F21" i="7" s="1"/>
  <c r="G23" i="31"/>
  <c r="F20" i="7" s="1"/>
  <c r="G21" i="31"/>
  <c r="F18" i="7" s="1"/>
  <c r="G20" i="31"/>
  <c r="F17" i="7" s="1"/>
  <c r="G19" i="31"/>
  <c r="F16" i="7" s="1"/>
  <c r="G18" i="31"/>
  <c r="F15" i="7" s="1"/>
  <c r="G17" i="31"/>
  <c r="F14" i="7" s="1"/>
  <c r="G16" i="31"/>
  <c r="F13" i="7" s="1"/>
  <c r="G15" i="31"/>
  <c r="F12" i="7" s="1"/>
  <c r="G14" i="31"/>
  <c r="F11" i="7" s="1"/>
  <c r="G13" i="31"/>
  <c r="F10" i="7" s="1"/>
  <c r="G12" i="31"/>
  <c r="F9" i="7" s="1"/>
  <c r="G11" i="31"/>
  <c r="F8" i="7" s="1"/>
  <c r="G10" i="31"/>
  <c r="F7" i="7" s="1"/>
  <c r="F9" i="31"/>
  <c r="E9" i="31"/>
  <c r="D9" i="31"/>
  <c r="C9" i="31"/>
  <c r="B9" i="31"/>
  <c r="G9" i="31" s="1"/>
  <c r="F31" i="30"/>
  <c r="E31" i="30"/>
  <c r="D31" i="30"/>
  <c r="C31" i="30"/>
  <c r="B31" i="30"/>
  <c r="G31" i="30" s="1"/>
  <c r="E28" i="7" s="1"/>
  <c r="G30" i="30"/>
  <c r="E27" i="7" s="1"/>
  <c r="G29" i="30"/>
  <c r="E26" i="7" s="1"/>
  <c r="G28" i="30"/>
  <c r="E25" i="7" s="1"/>
  <c r="G27" i="30"/>
  <c r="E24" i="7" s="1"/>
  <c r="G26" i="30"/>
  <c r="E23" i="7" s="1"/>
  <c r="G25" i="30"/>
  <c r="E22" i="7" s="1"/>
  <c r="G24" i="30"/>
  <c r="E21" i="7" s="1"/>
  <c r="G23" i="30"/>
  <c r="E20" i="7" s="1"/>
  <c r="G22" i="30"/>
  <c r="E19" i="7" s="1"/>
  <c r="G21" i="30"/>
  <c r="E18" i="7" s="1"/>
  <c r="G20" i="30"/>
  <c r="E17" i="7" s="1"/>
  <c r="G19" i="30"/>
  <c r="E16" i="7" s="1"/>
  <c r="G18" i="30"/>
  <c r="E15" i="7" s="1"/>
  <c r="G17" i="30"/>
  <c r="E14" i="7" s="1"/>
  <c r="G16" i="30"/>
  <c r="E13" i="7" s="1"/>
  <c r="G15" i="30"/>
  <c r="E12" i="7" s="1"/>
  <c r="G14" i="30"/>
  <c r="E11" i="7" s="1"/>
  <c r="G13" i="30"/>
  <c r="E10" i="7" s="1"/>
  <c r="G12" i="30"/>
  <c r="E9" i="7" s="1"/>
  <c r="G11" i="30"/>
  <c r="E8" i="7" s="1"/>
  <c r="G10" i="30"/>
  <c r="E7" i="7" s="1"/>
  <c r="F9" i="30"/>
  <c r="E9" i="30"/>
  <c r="D9" i="30"/>
  <c r="C9" i="30"/>
  <c r="B9" i="30"/>
  <c r="G9" i="30" s="1"/>
  <c r="E6" i="7" s="1"/>
  <c r="G8" i="30"/>
  <c r="G7" i="30"/>
  <c r="E4" i="7" s="1"/>
  <c r="F31" i="29"/>
  <c r="E31" i="29"/>
  <c r="D31" i="29"/>
  <c r="C31" i="29"/>
  <c r="B31" i="29"/>
  <c r="G30" i="29"/>
  <c r="D27" i="7" s="1"/>
  <c r="G29" i="29"/>
  <c r="D26" i="7" s="1"/>
  <c r="G28" i="29"/>
  <c r="D25" i="7" s="1"/>
  <c r="G27" i="29"/>
  <c r="D24" i="7" s="1"/>
  <c r="G26" i="29"/>
  <c r="D23" i="7" s="1"/>
  <c r="G25" i="29"/>
  <c r="D22" i="7" s="1"/>
  <c r="G24" i="29"/>
  <c r="D21" i="7" s="1"/>
  <c r="G23" i="29"/>
  <c r="D20" i="7" s="1"/>
  <c r="G22" i="29"/>
  <c r="D19" i="7" s="1"/>
  <c r="G21" i="29"/>
  <c r="D18" i="7" s="1"/>
  <c r="G20" i="29"/>
  <c r="D17" i="7" s="1"/>
  <c r="G19" i="29"/>
  <c r="D16" i="7" s="1"/>
  <c r="G18" i="29"/>
  <c r="D15" i="7" s="1"/>
  <c r="G17" i="29"/>
  <c r="D14" i="7" s="1"/>
  <c r="G16" i="29"/>
  <c r="D13" i="7" s="1"/>
  <c r="G15" i="29"/>
  <c r="D12" i="7" s="1"/>
  <c r="G14" i="29"/>
  <c r="D11" i="7" s="1"/>
  <c r="G13" i="29"/>
  <c r="D10" i="7" s="1"/>
  <c r="G12" i="29"/>
  <c r="D9" i="7" s="1"/>
  <c r="G11" i="29"/>
  <c r="D8" i="7" s="1"/>
  <c r="G10" i="29"/>
  <c r="D7" i="7" s="1"/>
  <c r="E9" i="29"/>
  <c r="D9" i="29"/>
  <c r="C9" i="29"/>
  <c r="B9" i="29"/>
  <c r="G9" i="29" s="1"/>
  <c r="D6" i="7" s="1"/>
  <c r="G7" i="29"/>
  <c r="D4" i="7" s="1"/>
  <c r="F31" i="28"/>
  <c r="E31" i="28"/>
  <c r="D31" i="28"/>
  <c r="C31" i="28"/>
  <c r="B31" i="28"/>
  <c r="G30" i="28"/>
  <c r="C27" i="7" s="1"/>
  <c r="G29" i="28"/>
  <c r="C26" i="7" s="1"/>
  <c r="G28" i="28"/>
  <c r="C25" i="7" s="1"/>
  <c r="G27" i="28"/>
  <c r="C24" i="7" s="1"/>
  <c r="G26" i="28"/>
  <c r="C23" i="7" s="1"/>
  <c r="G25" i="28"/>
  <c r="C22" i="7" s="1"/>
  <c r="G24" i="28"/>
  <c r="C21" i="7" s="1"/>
  <c r="G23" i="28"/>
  <c r="C20" i="7" s="1"/>
  <c r="G21" i="28"/>
  <c r="C18" i="7" s="1"/>
  <c r="G20" i="28"/>
  <c r="C17" i="7" s="1"/>
  <c r="G19" i="28"/>
  <c r="C16" i="7" s="1"/>
  <c r="G18" i="28"/>
  <c r="C15" i="7" s="1"/>
  <c r="G17" i="28"/>
  <c r="C14" i="7" s="1"/>
  <c r="G16" i="28"/>
  <c r="C13" i="7" s="1"/>
  <c r="G15" i="28"/>
  <c r="C12" i="7" s="1"/>
  <c r="G14" i="28"/>
  <c r="C11" i="7" s="1"/>
  <c r="G13" i="28"/>
  <c r="C10" i="7" s="1"/>
  <c r="G12" i="28"/>
  <c r="C9" i="7" s="1"/>
  <c r="G11" i="28"/>
  <c r="C8" i="7" s="1"/>
  <c r="G10" i="28"/>
  <c r="C7" i="7" s="1"/>
  <c r="F9" i="28"/>
  <c r="E9" i="28"/>
  <c r="D9" i="28"/>
  <c r="C9" i="28"/>
  <c r="B9" i="28"/>
  <c r="G7" i="28"/>
  <c r="C4" i="7" s="1"/>
  <c r="F31" i="27"/>
  <c r="E31" i="27"/>
  <c r="D31" i="27"/>
  <c r="C31" i="27"/>
  <c r="G31" i="27" s="1"/>
  <c r="B28" i="7" s="1"/>
  <c r="G30" i="27"/>
  <c r="B27" i="7" s="1"/>
  <c r="G29" i="27"/>
  <c r="B26" i="7" s="1"/>
  <c r="G28" i="27"/>
  <c r="B25" i="7" s="1"/>
  <c r="G27" i="27"/>
  <c r="B24" i="7" s="1"/>
  <c r="G26" i="27"/>
  <c r="B23" i="7" s="1"/>
  <c r="G25" i="27"/>
  <c r="B22" i="7" s="1"/>
  <c r="G24" i="27"/>
  <c r="B21" i="7" s="1"/>
  <c r="G23" i="27"/>
  <c r="B20" i="7" s="1"/>
  <c r="G21" i="27"/>
  <c r="B18" i="7" s="1"/>
  <c r="G20" i="27"/>
  <c r="B17" i="7" s="1"/>
  <c r="G19" i="27"/>
  <c r="B16" i="7" s="1"/>
  <c r="G18" i="27"/>
  <c r="B15" i="7" s="1"/>
  <c r="G17" i="27"/>
  <c r="B14" i="7" s="1"/>
  <c r="G16" i="27"/>
  <c r="B13" i="7" s="1"/>
  <c r="G15" i="27"/>
  <c r="B12" i="7" s="1"/>
  <c r="G14" i="27"/>
  <c r="B11" i="7" s="1"/>
  <c r="G13" i="27"/>
  <c r="B10" i="7" s="1"/>
  <c r="G12" i="27"/>
  <c r="B9" i="7" s="1"/>
  <c r="G11" i="27"/>
  <c r="B8" i="7" s="1"/>
  <c r="G10" i="27"/>
  <c r="B7" i="7" s="1"/>
  <c r="F9" i="27"/>
  <c r="E9" i="27"/>
  <c r="D9" i="27"/>
  <c r="C9" i="27"/>
  <c r="B9" i="27"/>
  <c r="E4" i="1"/>
  <c r="E4" i="15"/>
  <c r="B5" i="7" l="1"/>
  <c r="G34" i="29"/>
  <c r="G34" i="30" s="1"/>
  <c r="G34" i="31" s="1"/>
  <c r="G34" i="32" s="1"/>
  <c r="G34" i="33" s="1"/>
  <c r="G34" i="34" s="1"/>
  <c r="G34" i="35" s="1"/>
  <c r="G34" i="36" s="1"/>
  <c r="G34" i="37" s="1"/>
  <c r="G34" i="38" s="1"/>
  <c r="J5" i="7"/>
  <c r="F35" i="27"/>
  <c r="G32" i="34"/>
  <c r="G22" i="31"/>
  <c r="F19" i="7" s="1"/>
  <c r="M34" i="7"/>
  <c r="L34" i="7"/>
  <c r="K34" i="7"/>
  <c r="J34" i="7"/>
  <c r="I34" i="7"/>
  <c r="H34" i="7"/>
  <c r="G34" i="7"/>
  <c r="F34" i="7"/>
  <c r="E34" i="7"/>
  <c r="D34" i="7"/>
  <c r="C34" i="7"/>
  <c r="B34" i="7"/>
  <c r="G9" i="27"/>
  <c r="B6" i="7" s="1"/>
  <c r="B4" i="7"/>
  <c r="G32" i="35"/>
  <c r="G32" i="32"/>
  <c r="G32" i="38"/>
  <c r="G22" i="36"/>
  <c r="K19" i="7" s="1"/>
  <c r="G32" i="36"/>
  <c r="G32" i="29"/>
  <c r="G31" i="29"/>
  <c r="D28" i="7" s="1"/>
  <c r="G22" i="27"/>
  <c r="D33" i="27" s="1"/>
  <c r="G31" i="28"/>
  <c r="C28" i="7" s="1"/>
  <c r="G22" i="28"/>
  <c r="C19" i="7" s="1"/>
  <c r="G32" i="28"/>
  <c r="G9" i="28"/>
  <c r="C6" i="7" s="1"/>
  <c r="G32" i="27"/>
  <c r="G33" i="27" s="1"/>
  <c r="G19" i="20"/>
  <c r="F9" i="16"/>
  <c r="F22" i="16"/>
  <c r="F31" i="16"/>
  <c r="F32" i="16"/>
  <c r="D33" i="28" l="1"/>
  <c r="M33" i="7"/>
  <c r="M35" i="7" s="1"/>
  <c r="L33" i="7"/>
  <c r="K33" i="7"/>
  <c r="J33" i="7"/>
  <c r="I33" i="7"/>
  <c r="H33" i="7"/>
  <c r="G33" i="7"/>
  <c r="F33" i="7"/>
  <c r="E33" i="7"/>
  <c r="D33" i="7"/>
  <c r="C33" i="7"/>
  <c r="B33" i="7"/>
  <c r="B19" i="7"/>
  <c r="B22" i="1"/>
  <c r="C22" i="1"/>
  <c r="B9" i="1"/>
  <c r="C32" i="7" l="1"/>
  <c r="B32" i="7"/>
  <c r="M32" i="7"/>
  <c r="L32" i="7"/>
  <c r="K32" i="7"/>
  <c r="J32" i="7"/>
  <c r="I32" i="7"/>
  <c r="H32" i="7"/>
  <c r="G32" i="7"/>
  <c r="F32" i="7"/>
  <c r="E32" i="7"/>
  <c r="D32" i="7"/>
  <c r="F32" i="25"/>
  <c r="E32" i="25"/>
  <c r="D32" i="25"/>
  <c r="C32" i="25"/>
  <c r="G32" i="25" s="1"/>
  <c r="B32" i="25"/>
  <c r="F31" i="25"/>
  <c r="E31" i="25"/>
  <c r="D31" i="25"/>
  <c r="C31" i="25"/>
  <c r="B31" i="25"/>
  <c r="G30" i="25"/>
  <c r="G29" i="25"/>
  <c r="G28" i="25"/>
  <c r="G27" i="25"/>
  <c r="G26" i="25"/>
  <c r="G25" i="25"/>
  <c r="G24" i="25"/>
  <c r="G23" i="25"/>
  <c r="F22" i="25"/>
  <c r="E22" i="25"/>
  <c r="D22" i="25"/>
  <c r="C22" i="25"/>
  <c r="B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9" i="25"/>
  <c r="E9" i="25"/>
  <c r="D9" i="25"/>
  <c r="C9" i="25"/>
  <c r="B9" i="25"/>
  <c r="G8" i="25"/>
  <c r="G7" i="25"/>
  <c r="E4" i="25"/>
  <c r="B4" i="25"/>
  <c r="F32" i="24"/>
  <c r="E32" i="24"/>
  <c r="D32" i="24"/>
  <c r="C32" i="24"/>
  <c r="B32" i="24"/>
  <c r="F31" i="24"/>
  <c r="E31" i="24"/>
  <c r="D31" i="24"/>
  <c r="C31" i="24"/>
  <c r="B31" i="24"/>
  <c r="G30" i="24"/>
  <c r="G29" i="24"/>
  <c r="G28" i="24"/>
  <c r="G27" i="24"/>
  <c r="G26" i="24"/>
  <c r="G25" i="24"/>
  <c r="G24" i="24"/>
  <c r="G23" i="24"/>
  <c r="F22" i="24"/>
  <c r="E22" i="24"/>
  <c r="D22" i="24"/>
  <c r="C22" i="24"/>
  <c r="B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F9" i="24"/>
  <c r="E9" i="24"/>
  <c r="D9" i="24"/>
  <c r="C9" i="24"/>
  <c r="B9" i="24"/>
  <c r="G9" i="24" s="1"/>
  <c r="G8" i="24"/>
  <c r="G7" i="24"/>
  <c r="E4" i="24"/>
  <c r="B4" i="24"/>
  <c r="F32" i="23"/>
  <c r="E32" i="23"/>
  <c r="D32" i="23"/>
  <c r="C32" i="23"/>
  <c r="B32" i="23"/>
  <c r="F31" i="23"/>
  <c r="E31" i="23"/>
  <c r="D31" i="23"/>
  <c r="C31" i="23"/>
  <c r="B31" i="23"/>
  <c r="G31" i="23" s="1"/>
  <c r="G30" i="23"/>
  <c r="G29" i="23"/>
  <c r="G28" i="23"/>
  <c r="G27" i="23"/>
  <c r="G26" i="23"/>
  <c r="G25" i="23"/>
  <c r="G24" i="23"/>
  <c r="G23" i="23"/>
  <c r="F22" i="23"/>
  <c r="E22" i="23"/>
  <c r="D22" i="23"/>
  <c r="C22" i="23"/>
  <c r="B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F9" i="23"/>
  <c r="E9" i="23"/>
  <c r="D9" i="23"/>
  <c r="C9" i="23"/>
  <c r="B9" i="23"/>
  <c r="G8" i="23"/>
  <c r="G7" i="23"/>
  <c r="E4" i="23"/>
  <c r="B4" i="23"/>
  <c r="F32" i="22"/>
  <c r="E32" i="22"/>
  <c r="D32" i="22"/>
  <c r="C32" i="22"/>
  <c r="B32" i="22"/>
  <c r="F31" i="22"/>
  <c r="E31" i="22"/>
  <c r="D31" i="22"/>
  <c r="C31" i="22"/>
  <c r="B31" i="22"/>
  <c r="G30" i="22"/>
  <c r="G29" i="22"/>
  <c r="G28" i="22"/>
  <c r="G27" i="22"/>
  <c r="G26" i="22"/>
  <c r="G25" i="22"/>
  <c r="G24" i="22"/>
  <c r="G23" i="22"/>
  <c r="F22" i="22"/>
  <c r="E22" i="22"/>
  <c r="D22" i="22"/>
  <c r="C22" i="22"/>
  <c r="B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9" i="22"/>
  <c r="E9" i="22"/>
  <c r="D9" i="22"/>
  <c r="C9" i="22"/>
  <c r="B9" i="22"/>
  <c r="G9" i="22" s="1"/>
  <c r="G8" i="22"/>
  <c r="G7" i="22"/>
  <c r="E4" i="22"/>
  <c r="B4" i="22"/>
  <c r="F32" i="21"/>
  <c r="E32" i="21"/>
  <c r="D32" i="21"/>
  <c r="C32" i="21"/>
  <c r="B32" i="21"/>
  <c r="F31" i="21"/>
  <c r="E31" i="21"/>
  <c r="D31" i="21"/>
  <c r="C31" i="21"/>
  <c r="B31" i="21"/>
  <c r="G30" i="21"/>
  <c r="G29" i="21"/>
  <c r="G28" i="21"/>
  <c r="G27" i="21"/>
  <c r="G26" i="21"/>
  <c r="G25" i="21"/>
  <c r="G24" i="21"/>
  <c r="G23" i="21"/>
  <c r="F22" i="21"/>
  <c r="E22" i="21"/>
  <c r="D22" i="21"/>
  <c r="C22" i="21"/>
  <c r="B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F9" i="21"/>
  <c r="E9" i="21"/>
  <c r="D9" i="21"/>
  <c r="C9" i="21"/>
  <c r="B9" i="21"/>
  <c r="G8" i="21"/>
  <c r="G7" i="21"/>
  <c r="E4" i="21"/>
  <c r="B4" i="21"/>
  <c r="F32" i="20"/>
  <c r="E32" i="20"/>
  <c r="D32" i="20"/>
  <c r="C32" i="20"/>
  <c r="B32" i="20"/>
  <c r="F31" i="20"/>
  <c r="E31" i="20"/>
  <c r="D31" i="20"/>
  <c r="C31" i="20"/>
  <c r="B31" i="20"/>
  <c r="G30" i="20"/>
  <c r="G29" i="20"/>
  <c r="G28" i="20"/>
  <c r="G27" i="20"/>
  <c r="G26" i="20"/>
  <c r="G25" i="20"/>
  <c r="G24" i="20"/>
  <c r="G23" i="20"/>
  <c r="F22" i="20"/>
  <c r="E22" i="20"/>
  <c r="D22" i="20"/>
  <c r="C22" i="20"/>
  <c r="B22" i="20"/>
  <c r="G21" i="20"/>
  <c r="G20" i="20"/>
  <c r="G18" i="20"/>
  <c r="G17" i="20"/>
  <c r="G16" i="20"/>
  <c r="G15" i="20"/>
  <c r="G14" i="20"/>
  <c r="G13" i="20"/>
  <c r="G12" i="20"/>
  <c r="G11" i="20"/>
  <c r="G10" i="20"/>
  <c r="F9" i="20"/>
  <c r="E9" i="20"/>
  <c r="D9" i="20"/>
  <c r="C9" i="20"/>
  <c r="B9" i="20"/>
  <c r="G9" i="20" s="1"/>
  <c r="G8" i="20"/>
  <c r="G7" i="20"/>
  <c r="E4" i="20"/>
  <c r="B4" i="20"/>
  <c r="F32" i="19"/>
  <c r="E32" i="19"/>
  <c r="D32" i="19"/>
  <c r="C32" i="19"/>
  <c r="B32" i="19"/>
  <c r="F31" i="19"/>
  <c r="E31" i="19"/>
  <c r="D31" i="19"/>
  <c r="C31" i="19"/>
  <c r="B31" i="19"/>
  <c r="G31" i="19" s="1"/>
  <c r="G30" i="19"/>
  <c r="G29" i="19"/>
  <c r="G28" i="19"/>
  <c r="G27" i="19"/>
  <c r="G26" i="19"/>
  <c r="G25" i="19"/>
  <c r="G24" i="19"/>
  <c r="G23" i="19"/>
  <c r="F22" i="19"/>
  <c r="E22" i="19"/>
  <c r="D22" i="19"/>
  <c r="C22" i="19"/>
  <c r="B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F9" i="19"/>
  <c r="E9" i="19"/>
  <c r="D9" i="19"/>
  <c r="C9" i="19"/>
  <c r="B9" i="19"/>
  <c r="G8" i="19"/>
  <c r="G7" i="19"/>
  <c r="E4" i="19"/>
  <c r="B4" i="19"/>
  <c r="F32" i="18"/>
  <c r="E32" i="18"/>
  <c r="D32" i="18"/>
  <c r="C32" i="18"/>
  <c r="B32" i="18"/>
  <c r="F31" i="18"/>
  <c r="E31" i="18"/>
  <c r="D31" i="18"/>
  <c r="C31" i="18"/>
  <c r="B31" i="18"/>
  <c r="G30" i="18"/>
  <c r="G29" i="18"/>
  <c r="G28" i="18"/>
  <c r="G27" i="18"/>
  <c r="G26" i="18"/>
  <c r="G25" i="18"/>
  <c r="G24" i="18"/>
  <c r="G23" i="18"/>
  <c r="F22" i="18"/>
  <c r="E22" i="18"/>
  <c r="D22" i="18"/>
  <c r="C22" i="18"/>
  <c r="B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F9" i="18"/>
  <c r="E9" i="18"/>
  <c r="D9" i="18"/>
  <c r="C9" i="18"/>
  <c r="B9" i="18"/>
  <c r="G8" i="18"/>
  <c r="G7" i="18"/>
  <c r="E4" i="18"/>
  <c r="B4" i="18"/>
  <c r="F32" i="17"/>
  <c r="E32" i="17"/>
  <c r="D32" i="17"/>
  <c r="C32" i="17"/>
  <c r="B32" i="17"/>
  <c r="F31" i="17"/>
  <c r="E31" i="17"/>
  <c r="D31" i="17"/>
  <c r="C31" i="17"/>
  <c r="B31" i="17"/>
  <c r="G31" i="17" s="1"/>
  <c r="G30" i="17"/>
  <c r="G29" i="17"/>
  <c r="G28" i="17"/>
  <c r="G27" i="17"/>
  <c r="G26" i="17"/>
  <c r="G25" i="17"/>
  <c r="G24" i="17"/>
  <c r="G23" i="17"/>
  <c r="F22" i="17"/>
  <c r="E22" i="17"/>
  <c r="D22" i="17"/>
  <c r="C22" i="17"/>
  <c r="B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F9" i="17"/>
  <c r="E9" i="17"/>
  <c r="D9" i="17"/>
  <c r="C9" i="17"/>
  <c r="B9" i="17"/>
  <c r="G8" i="17"/>
  <c r="G7" i="17"/>
  <c r="E4" i="17"/>
  <c r="B4" i="17"/>
  <c r="E32" i="16"/>
  <c r="D32" i="16"/>
  <c r="C32" i="16"/>
  <c r="B32" i="16"/>
  <c r="E31" i="16"/>
  <c r="D31" i="16"/>
  <c r="C31" i="16"/>
  <c r="B31" i="16"/>
  <c r="G31" i="16" s="1"/>
  <c r="G30" i="16"/>
  <c r="G29" i="16"/>
  <c r="G28" i="16"/>
  <c r="G27" i="16"/>
  <c r="G26" i="16"/>
  <c r="G25" i="16"/>
  <c r="G24" i="16"/>
  <c r="G23" i="16"/>
  <c r="E22" i="16"/>
  <c r="D22" i="16"/>
  <c r="C22" i="16"/>
  <c r="B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E9" i="16"/>
  <c r="D9" i="16"/>
  <c r="C9" i="16"/>
  <c r="B9" i="16"/>
  <c r="G8" i="16"/>
  <c r="G7" i="16"/>
  <c r="E4" i="16"/>
  <c r="B4" i="16"/>
  <c r="F32" i="15"/>
  <c r="E32" i="15"/>
  <c r="D32" i="15"/>
  <c r="C32" i="15"/>
  <c r="B32" i="15"/>
  <c r="F31" i="15"/>
  <c r="E31" i="15"/>
  <c r="D31" i="15"/>
  <c r="C31" i="15"/>
  <c r="B31" i="15"/>
  <c r="G30" i="15"/>
  <c r="G29" i="15"/>
  <c r="G28" i="15"/>
  <c r="G27" i="15"/>
  <c r="G26" i="15"/>
  <c r="G25" i="15"/>
  <c r="G24" i="15"/>
  <c r="G23" i="15"/>
  <c r="F22" i="15"/>
  <c r="E22" i="15"/>
  <c r="D22" i="15"/>
  <c r="C22" i="15"/>
  <c r="B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F9" i="15"/>
  <c r="E9" i="15"/>
  <c r="D9" i="15"/>
  <c r="C9" i="15"/>
  <c r="B9" i="15"/>
  <c r="G9" i="15" s="1"/>
  <c r="G8" i="15"/>
  <c r="G7" i="15"/>
  <c r="B4" i="15"/>
  <c r="G8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7" i="1"/>
  <c r="C32" i="1"/>
  <c r="D32" i="1"/>
  <c r="E32" i="1"/>
  <c r="F32" i="1"/>
  <c r="B32" i="1"/>
  <c r="C31" i="1"/>
  <c r="D31" i="1"/>
  <c r="E31" i="1"/>
  <c r="F31" i="1"/>
  <c r="B31" i="1"/>
  <c r="D22" i="1"/>
  <c r="E22" i="1"/>
  <c r="F22" i="1"/>
  <c r="C9" i="1"/>
  <c r="D9" i="1"/>
  <c r="E9" i="1"/>
  <c r="F9" i="1"/>
  <c r="B4" i="1"/>
  <c r="G31" i="25" l="1"/>
  <c r="G9" i="18"/>
  <c r="G9" i="1"/>
  <c r="G22" i="22"/>
  <c r="G22" i="15"/>
  <c r="G22" i="18"/>
  <c r="G22" i="20"/>
  <c r="G22" i="24"/>
  <c r="G32" i="18"/>
  <c r="G32" i="20"/>
  <c r="G31" i="21"/>
  <c r="G32" i="24"/>
  <c r="G32" i="15"/>
  <c r="G9" i="16"/>
  <c r="G22" i="16"/>
  <c r="G32" i="16"/>
  <c r="G9" i="17"/>
  <c r="G9" i="19"/>
  <c r="G32" i="22"/>
  <c r="G9" i="23"/>
  <c r="G9" i="25"/>
  <c r="G22" i="17"/>
  <c r="G22" i="19"/>
  <c r="G9" i="21"/>
  <c r="G22" i="21"/>
  <c r="G22" i="23"/>
  <c r="G31" i="15"/>
  <c r="G31" i="18"/>
  <c r="G31" i="20"/>
  <c r="G31" i="22"/>
  <c r="G31" i="24"/>
  <c r="G22" i="25"/>
  <c r="G32" i="17"/>
  <c r="G32" i="19"/>
  <c r="G32" i="21"/>
  <c r="G32" i="23"/>
  <c r="G31" i="1"/>
  <c r="G32" i="1"/>
  <c r="G33" i="1" s="1"/>
  <c r="G22" i="1"/>
  <c r="G33" i="16" l="1"/>
  <c r="D33" i="1"/>
  <c r="G33" i="28" l="1"/>
  <c r="B31" i="7"/>
  <c r="B29" i="7"/>
  <c r="G33" i="17"/>
  <c r="D33" i="15"/>
  <c r="G33" i="29" l="1"/>
  <c r="G33" i="30" s="1"/>
  <c r="C29" i="7"/>
  <c r="C31" i="7"/>
  <c r="G33" i="18"/>
  <c r="D33" i="16"/>
  <c r="D33" i="29" l="1"/>
  <c r="D33" i="30" s="1"/>
  <c r="D31" i="7"/>
  <c r="D29" i="7"/>
  <c r="D33" i="17"/>
  <c r="G33" i="19"/>
  <c r="G33" i="31" l="1"/>
  <c r="E31" i="7"/>
  <c r="E29" i="7"/>
  <c r="D33" i="18"/>
  <c r="G33" i="20"/>
  <c r="D33" i="31" l="1"/>
  <c r="G33" i="32"/>
  <c r="F29" i="7"/>
  <c r="F31" i="7"/>
  <c r="G33" i="21"/>
  <c r="D33" i="19"/>
  <c r="D33" i="20" s="1"/>
  <c r="D33" i="32" l="1"/>
  <c r="G33" i="33"/>
  <c r="G33" i="34" s="1"/>
  <c r="G31" i="7"/>
  <c r="G29" i="7"/>
  <c r="G33" i="22"/>
  <c r="D33" i="33" l="1"/>
  <c r="D33" i="34" s="1"/>
  <c r="H31" i="7"/>
  <c r="H29" i="7"/>
  <c r="D33" i="21"/>
  <c r="G33" i="23"/>
  <c r="G33" i="35" l="1"/>
  <c r="I31" i="7"/>
  <c r="I29" i="7"/>
  <c r="G33" i="24"/>
  <c r="D33" i="22"/>
  <c r="D33" i="35" l="1"/>
  <c r="G33" i="36"/>
  <c r="J31" i="7"/>
  <c r="J29" i="7"/>
  <c r="D33" i="23"/>
  <c r="G33" i="25"/>
  <c r="D33" i="36" l="1"/>
  <c r="D33" i="37" s="1"/>
  <c r="D33" i="38" s="1"/>
  <c r="G33" i="37"/>
  <c r="K31" i="7"/>
  <c r="K29" i="7"/>
  <c r="D33" i="24"/>
  <c r="G33" i="38" l="1"/>
  <c r="L31" i="7"/>
  <c r="L29" i="7"/>
  <c r="D33" i="25"/>
  <c r="M31" i="7" l="1"/>
  <c r="M29" i="7"/>
  <c r="D34" i="28"/>
  <c r="F35" i="28" s="1"/>
  <c r="D34" i="29" l="1"/>
  <c r="D34" i="30"/>
  <c r="F35" i="29"/>
  <c r="D34" i="31" l="1"/>
  <c r="F35" i="30"/>
  <c r="D34" i="32" l="1"/>
  <c r="F35" i="31"/>
  <c r="D34" i="33" l="1"/>
  <c r="F35" i="32"/>
  <c r="D34" i="34" l="1"/>
  <c r="F35" i="33"/>
  <c r="D34" i="35" l="1"/>
  <c r="F35" i="34"/>
  <c r="D34" i="36" l="1"/>
  <c r="F35" i="35"/>
  <c r="D34" i="37" l="1"/>
  <c r="F35" i="36"/>
  <c r="D34" i="38" l="1"/>
  <c r="F35" i="37"/>
  <c r="F35" i="38" l="1"/>
</calcChain>
</file>

<file path=xl/sharedStrings.xml><?xml version="1.0" encoding="utf-8"?>
<sst xmlns="http://schemas.openxmlformats.org/spreadsheetml/2006/main" count="1384" uniqueCount="203">
  <si>
    <t>NICPP INTERN MONTHLY ACTIVITY LOG 2025-2026</t>
  </si>
  <si>
    <t>NAME:</t>
  </si>
  <si>
    <t xml:space="preserve">SITE:  </t>
  </si>
  <si>
    <t>Starting and ending dates:</t>
  </si>
  <si>
    <t>AUG 2025</t>
  </si>
  <si>
    <t>SEPT 2025</t>
  </si>
  <si>
    <t>OCT 2025</t>
  </si>
  <si>
    <t>NOV 2025</t>
  </si>
  <si>
    <t>DEC 2025</t>
  </si>
  <si>
    <t>JAN 2026</t>
  </si>
  <si>
    <t>FEB 2026</t>
  </si>
  <si>
    <t>MAR 2026</t>
  </si>
  <si>
    <t>APR 2026</t>
  </si>
  <si>
    <t>MAY 2026</t>
  </si>
  <si>
    <t>JUNE 2026</t>
  </si>
  <si>
    <t>JULY 2026</t>
  </si>
  <si>
    <t>Direct face-to-face Supervision</t>
  </si>
  <si>
    <t>Other Supervision</t>
  </si>
  <si>
    <t>Total Supervision Hours</t>
  </si>
  <si>
    <t># of scheduled clients (SC)</t>
  </si>
  <si>
    <t># of SC who were no shows/canceled</t>
  </si>
  <si>
    <t>Total Hours of Individual Therapy</t>
  </si>
  <si>
    <t>Total Hours of Group Therapy</t>
  </si>
  <si>
    <t>Total Hours of Family Therapy</t>
  </si>
  <si>
    <t>Total Hours of Couples Therapy</t>
  </si>
  <si>
    <t>Assessment (Admin/Feedback)</t>
  </si>
  <si>
    <t>Training/Supervising Others</t>
  </si>
  <si>
    <t>Teaching (Lecture/Rounds)</t>
  </si>
  <si>
    <t>Consultation/Collaboration</t>
  </si>
  <si>
    <t>Outreach</t>
  </si>
  <si>
    <t>Walk-in/Crisis</t>
  </si>
  <si>
    <t>Total Direct Hours</t>
  </si>
  <si>
    <t>Professional Development</t>
  </si>
  <si>
    <t>Didactics</t>
  </si>
  <si>
    <t>Clinical Preparation</t>
  </si>
  <si>
    <t>Supervision Preparation</t>
  </si>
  <si>
    <t>Reports/Documentation</t>
  </si>
  <si>
    <t>Research Professional Reading</t>
  </si>
  <si>
    <t>Staff/Administrative Meetings</t>
  </si>
  <si>
    <t xml:space="preserve">Other </t>
  </si>
  <si>
    <t>Total Indirect Hours</t>
  </si>
  <si>
    <t>Total Hours Per Month:</t>
  </si>
  <si>
    <t>Running Yearly Totals</t>
  </si>
  <si>
    <t>Total Hours  Per Month:</t>
  </si>
  <si>
    <t>Total Direct Services:</t>
  </si>
  <si>
    <t>Total Direct Supervision:</t>
  </si>
  <si>
    <t>Total Other Supervision:</t>
  </si>
  <si>
    <t>Total Direct face-to-face &amp; Other Supervision</t>
  </si>
  <si>
    <t>NICPP INTERN MONTHLY ACTIVITY LOG 2021-2022</t>
  </si>
  <si>
    <t>E-mail logs to Kellan Willet (kwillet3@unl.edu) by the 5th of each month for the preceding month!</t>
  </si>
  <si>
    <t>Save document as: Lastname_Firstname_Month_Log       Ex: Willet_Kellan_July_Log</t>
  </si>
  <si>
    <t xml:space="preserve">NAME:  </t>
  </si>
  <si>
    <t xml:space="preserve">SITE:   </t>
  </si>
  <si>
    <t>Week 1</t>
  </si>
  <si>
    <t>Week 2</t>
  </si>
  <si>
    <t>Week 3</t>
  </si>
  <si>
    <t>Week 4</t>
  </si>
  <si>
    <t>Week 5</t>
  </si>
  <si>
    <t>Monthly Total</t>
  </si>
  <si>
    <t>7/1/21 - 7/2/21</t>
  </si>
  <si>
    <t>7/5/21 - 7/9/21</t>
  </si>
  <si>
    <t>7/12/21 - 7/16/21</t>
  </si>
  <si>
    <t>7/19/21- 7/23/21</t>
  </si>
  <si>
    <t>7/26/21 - 7/30/21</t>
  </si>
  <si>
    <t>Total hours/week</t>
  </si>
  <si>
    <t>Running Totals for Year</t>
  </si>
  <si>
    <t>Running Direct Hours</t>
  </si>
  <si>
    <t>Running Total Hours</t>
  </si>
  <si>
    <t>Put an X in the box that best corresponds to your behavior this month.</t>
  </si>
  <si>
    <t>This month I completed                                     my Intern Log:</t>
  </si>
  <si>
    <t>1                                        At the end of the month</t>
  </si>
  <si>
    <t>2                                    Twice during the month</t>
  </si>
  <si>
    <t>3                                     At the end of each week</t>
  </si>
  <si>
    <t>4                                   A few times during the week</t>
  </si>
  <si>
    <t>5                                      At the end  of each day</t>
  </si>
  <si>
    <t>E-mail logs to Alisa Kushner (akushner2@unl.edu) by the 5th of each month for the preceding month!</t>
  </si>
  <si>
    <t>Save document as: Lastname_Firstname_Month_Log       Ex: Kushner_ Alisa_July_Log</t>
  </si>
  <si>
    <t>8/2/21 - 8/6/21</t>
  </si>
  <si>
    <t>8/9/21 - 8/13/21</t>
  </si>
  <si>
    <t>8/16/21- 8/20/21</t>
  </si>
  <si>
    <t>8/23/21 - 8/27/21</t>
  </si>
  <si>
    <t>8/30/21 - 8/31/21</t>
  </si>
  <si>
    <t>4                                 A few times during the week</t>
  </si>
  <si>
    <t>9/1/21 - 9/3/21</t>
  </si>
  <si>
    <t>9/6/21 - 9/10/21</t>
  </si>
  <si>
    <t>9/13/21 - 9/17/21</t>
  </si>
  <si>
    <t>9/20/21- 9/24/21</t>
  </si>
  <si>
    <t>9/27/21 - 9/30/21</t>
  </si>
  <si>
    <t>10/4/21 - 10/8/21</t>
  </si>
  <si>
    <t>10/11/21 - 10/15/21</t>
  </si>
  <si>
    <t>10/18/21 - 10/22/21</t>
  </si>
  <si>
    <t>10/25/21- 10/29/21</t>
  </si>
  <si>
    <t>11/1/21 - 11/5/21</t>
  </si>
  <si>
    <t>11/8/21 - 11/12/21</t>
  </si>
  <si>
    <t>11/15/21 - 11/29/21</t>
  </si>
  <si>
    <t>11/22/21 - 11/26/21</t>
  </si>
  <si>
    <t>11/29/21 - 11/30/21</t>
  </si>
  <si>
    <t>12/1/21 - 12/3/21</t>
  </si>
  <si>
    <t>12/6/21 - 12/10/21</t>
  </si>
  <si>
    <t>12/13/21 - 12/17/21</t>
  </si>
  <si>
    <t>12/20/21 - 12/24/21</t>
  </si>
  <si>
    <t>12/27/21 - 12/31/21</t>
  </si>
  <si>
    <t>1/3/22 - 1/7/22</t>
  </si>
  <si>
    <t>1/10/22 - 1/14/22</t>
  </si>
  <si>
    <t>1/17/22 - 1/21/22</t>
  </si>
  <si>
    <t>1/24/22 - 1/28/22</t>
  </si>
  <si>
    <t>2/1/22 - 2/4/22</t>
  </si>
  <si>
    <t>2/7/22 - 2/11/22</t>
  </si>
  <si>
    <t>2/14/22 - 2/18/22</t>
  </si>
  <si>
    <t>2/21/22 - 2/25/22</t>
  </si>
  <si>
    <t>3/1/22 - 3/4/22</t>
  </si>
  <si>
    <t>3/7/22 - 3/11/22</t>
  </si>
  <si>
    <t>3/14/22 - 3/18/22</t>
  </si>
  <si>
    <t>3/21/22 - 3/25/22</t>
  </si>
  <si>
    <t>3/28/22 - 3/31/22</t>
  </si>
  <si>
    <t>4/4/22 - 4/8/22</t>
  </si>
  <si>
    <t>4/11/22 - 4/15/22</t>
  </si>
  <si>
    <t>4/18/22 - 4/22/22</t>
  </si>
  <si>
    <t>4/25/22 - 4/29/22</t>
  </si>
  <si>
    <t>5/2/22 - 5/6/22</t>
  </si>
  <si>
    <t>5/9/22 - 5/13/22</t>
  </si>
  <si>
    <t>5/16/22 - 5/20/22</t>
  </si>
  <si>
    <t>5/23/22 - 5/27/22</t>
  </si>
  <si>
    <t>5/30/22 - 5/31/22</t>
  </si>
  <si>
    <t>6/1/22- 6/3/22</t>
  </si>
  <si>
    <t>6/6/22 - 6/10/22</t>
  </si>
  <si>
    <t>6/13/22 - 6/17/22</t>
  </si>
  <si>
    <t>6/20/22 - 6/24/22</t>
  </si>
  <si>
    <t>6/27/22 - 6/30/22</t>
  </si>
  <si>
    <t>Save document as: Lastname_Firstname_Month_Log       Ex: Willet_ Kellan_August_Log</t>
  </si>
  <si>
    <t>8/4/25 - 8/8/25</t>
  </si>
  <si>
    <t>8/11/25 - 8/15/25</t>
  </si>
  <si>
    <t>8/18/25 - 8/22/25</t>
  </si>
  <si>
    <t>8/25/25 - 8/29/25</t>
  </si>
  <si>
    <t>Running Supervision Totals for Year</t>
  </si>
  <si>
    <t>Running Direct Supervision Hours</t>
  </si>
  <si>
    <t>Running Other Supervision Hours</t>
  </si>
  <si>
    <t>Running Total Direct face-to-face &amp; Other Supervision</t>
  </si>
  <si>
    <t>Save document as: Lastname_Firstname_Month_Log       Ex: Willet_ Kellan_September_Log</t>
  </si>
  <si>
    <t>9/1/25 - 9/5/25</t>
  </si>
  <si>
    <t>9/8/25 - 9/12/25</t>
  </si>
  <si>
    <t>9/15/25 - 9/19/25</t>
  </si>
  <si>
    <t>9/22/25 - 9/26/25</t>
  </si>
  <si>
    <t>9/29/25 - 9/30/25</t>
  </si>
  <si>
    <t>Save document as: Lastname_Firstname_Month_Log       Ex: Willet_ Kellan_October_Log</t>
  </si>
  <si>
    <t>10/1/25 - 10/3/25</t>
  </si>
  <si>
    <t>10/6/25 -10/10/25</t>
  </si>
  <si>
    <t>10/13/25 - 10/17/25</t>
  </si>
  <si>
    <t>10/20/25 - 10/24/25</t>
  </si>
  <si>
    <t>10/27/25 - 10/31/25</t>
  </si>
  <si>
    <t>Save document as: Lastname_Firstname_Month_Log       Ex: Willet_ Kellan_November_Log</t>
  </si>
  <si>
    <t>11/3/25 - 11/7/25</t>
  </si>
  <si>
    <t>11/10/25 - 11/14/25</t>
  </si>
  <si>
    <t>11/17/25 - 11/21/25</t>
  </si>
  <si>
    <t>11/24/25 - 11/28/25</t>
  </si>
  <si>
    <t>Save document as: Lastname_Firstname_Month_Log       Ex: Willet_ Kellan_December_Log</t>
  </si>
  <si>
    <t>12/1/25 - 12/5/24</t>
  </si>
  <si>
    <t>12/8/25 - 12/12/25</t>
  </si>
  <si>
    <t>12/15/25 - 12/19/25</t>
  </si>
  <si>
    <t>12/22/25 - 12/26/25</t>
  </si>
  <si>
    <t>12/29/25-12/31/25</t>
  </si>
  <si>
    <t>Save document as: Lastname_Firstname_Month_Log       Ex: Willet_ Kellan_January_Log</t>
  </si>
  <si>
    <t>1/1/26 - 1/2/26</t>
  </si>
  <si>
    <t>1/5/26 - 1/9/26</t>
  </si>
  <si>
    <t>1/12/26 - 1/16/26</t>
  </si>
  <si>
    <t>1/19/26 - 1/23/26</t>
  </si>
  <si>
    <t>1/26/26 - 1/30/26</t>
  </si>
  <si>
    <t>Save document as: Lastname_Firstname_Month_Log       Ex: Willet_ Kellan_February_Log</t>
  </si>
  <si>
    <t>2/2/26 - 2/6/26</t>
  </si>
  <si>
    <t>2/9/26 - 2/13/26</t>
  </si>
  <si>
    <t>2/16/26 - 2/20/26</t>
  </si>
  <si>
    <t>2/23/26 - 2/27/26</t>
  </si>
  <si>
    <t>Save document as: Lastname_Firstname_Month_Log       Ex: Willet_ Kellan_March_Log</t>
  </si>
  <si>
    <t>3/2/26 - 3/6/26</t>
  </si>
  <si>
    <t>3/9/26 - 3/13/26</t>
  </si>
  <si>
    <t>3/16/26 - 3/20/26</t>
  </si>
  <si>
    <t>3/23/26 - 3/27/26</t>
  </si>
  <si>
    <t>3/30/26 - 3/31/26</t>
  </si>
  <si>
    <t>Save document as: Lastname_Firstname_Month_Log       Ex: Willet_ Kellan_April_Log</t>
  </si>
  <si>
    <t>4/1/26 - 4/3/26</t>
  </si>
  <si>
    <t>4/6/26 - 4/10/26</t>
  </si>
  <si>
    <t>4/13/26 - 4/17/26</t>
  </si>
  <si>
    <t>4/20/26 - 4/24/26</t>
  </si>
  <si>
    <t>4/27/26 - 4/30/26</t>
  </si>
  <si>
    <t>Save document as: Lastname_Firstname_Month_Log       Ex: Willet_ Kellan_May_Log</t>
  </si>
  <si>
    <t>5/4/26 - 5/8/26</t>
  </si>
  <si>
    <t>5/11/26 - 5/15/26</t>
  </si>
  <si>
    <t>5/18/26 - 5/22/26</t>
  </si>
  <si>
    <t>5/25/26 - 5/29/26</t>
  </si>
  <si>
    <t>Save document as: Lastname_Firstname_Month_Log       Ex: Willet_ Kellan_June_Log</t>
  </si>
  <si>
    <t>6/1/26 - 6/5/26</t>
  </si>
  <si>
    <t>6/8/25 - 6/12/26</t>
  </si>
  <si>
    <t>6/15/26 - 6/19/26</t>
  </si>
  <si>
    <t>6/22/26 - 6/26/25</t>
  </si>
  <si>
    <t>6/29/26 - 6/30/26</t>
  </si>
  <si>
    <t>Save document as: Lastname_Firstname_Month_Log       Ex: Willet_ Kellan_July_Log</t>
  </si>
  <si>
    <t>7/1/26 - 7/3/26</t>
  </si>
  <si>
    <t>7/6/26 - 7/10/26</t>
  </si>
  <si>
    <t>7/13/26 - 7/17/26</t>
  </si>
  <si>
    <t>7/20/26 - 7/24/26</t>
  </si>
  <si>
    <t>7/27/26 - 7/31/26</t>
  </si>
  <si>
    <t>Supervisor Signature:</t>
  </si>
  <si>
    <t>Date Signed: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</si>
</sst>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1DD4FF"/>
        <bgColor indexed="64"/>
      </patternFill>
    </fill>
    <fill>
      <patternFill patternType="solid">
        <fgColor rgb="FFB9F2FF"/>
        <bgColor indexed="64"/>
      </patternFill>
    </fill>
    <fill>
      <patternFill patternType="solid">
        <fgColor rgb="FFFFAE37"/>
        <bgColor indexed="64"/>
      </patternFill>
    </fill>
    <fill>
      <patternFill patternType="solid">
        <fgColor rgb="FFFFDBA7"/>
        <bgColor indexed="64"/>
      </patternFill>
    </fill>
    <fill>
      <patternFill patternType="solid">
        <fgColor rgb="FF87FF61"/>
        <bgColor indexed="64"/>
      </patternFill>
    </fill>
    <fill>
      <patternFill patternType="solid">
        <fgColor rgb="FFCAFFB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rgb="FFB9F2FF"/>
      </patternFill>
    </fill>
    <fill>
      <patternFill patternType="lightUp">
        <bgColor rgb="FF1DD4FF"/>
      </patternFill>
    </fill>
    <fill>
      <patternFill patternType="lightUp">
        <bgColor rgb="FFFFDBA7"/>
      </patternFill>
    </fill>
    <fill>
      <patternFill patternType="lightUp">
        <bgColor rgb="FFFFAE37"/>
      </patternFill>
    </fill>
    <fill>
      <patternFill patternType="lightUp">
        <bgColor rgb="FFCAFFB9"/>
      </patternFill>
    </fill>
    <fill>
      <patternFill patternType="lightUp">
        <bgColor rgb="FF87FF61"/>
      </patternFill>
    </fill>
    <fill>
      <patternFill patternType="lightUp"/>
    </fill>
    <fill>
      <patternFill patternType="mediumGray">
        <fgColor theme="0"/>
        <bgColor rgb="FFFFDBA7"/>
      </patternFill>
    </fill>
    <fill>
      <patternFill patternType="lightUp">
        <fgColor auto="1"/>
        <bgColor rgb="FFB9F2FF"/>
      </patternFill>
    </fill>
    <fill>
      <patternFill patternType="lightUp">
        <fgColor auto="1"/>
        <bgColor rgb="FF1DD4FF"/>
      </patternFill>
    </fill>
    <fill>
      <patternFill patternType="lightUp">
        <fgColor auto="1"/>
        <bgColor rgb="FFFFDBA7"/>
      </patternFill>
    </fill>
    <fill>
      <patternFill patternType="lightUp">
        <fgColor auto="1"/>
        <bgColor rgb="FFFFAE37"/>
      </patternFill>
    </fill>
    <fill>
      <patternFill patternType="lightUp">
        <fgColor auto="1"/>
        <bgColor rgb="FFCAFFB9"/>
      </patternFill>
    </fill>
    <fill>
      <patternFill patternType="lightUp">
        <fgColor auto="1"/>
        <bgColor rgb="FF87FF61"/>
      </patternFill>
    </fill>
    <fill>
      <patternFill patternType="lightUp">
        <fgColor auto="1"/>
      </patternFill>
    </fill>
    <fill>
      <patternFill patternType="solid">
        <fgColor rgb="FFFFDBA7"/>
        <bgColor rgb="FF000000"/>
      </patternFill>
    </fill>
    <fill>
      <patternFill patternType="solid">
        <fgColor rgb="FFCAFFB9"/>
        <bgColor rgb="FF000000"/>
      </patternFill>
    </fill>
    <fill>
      <patternFill patternType="solid">
        <fgColor rgb="FFB9F2F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vertical="center" wrapText="1"/>
    </xf>
    <xf numFmtId="0" fontId="6" fillId="0" borderId="0" xfId="0" applyFont="1"/>
    <xf numFmtId="0" fontId="0" fillId="0" borderId="0" xfId="0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1" fillId="0" borderId="27" xfId="0" applyFont="1" applyBorder="1" applyAlignment="1">
      <alignment horizontal="right" vertical="center" wrapText="1" indent="1"/>
    </xf>
    <xf numFmtId="0" fontId="1" fillId="0" borderId="33" xfId="0" applyFont="1" applyBorder="1" applyAlignment="1">
      <alignment horizontal="right" vertical="center" wrapText="1"/>
    </xf>
    <xf numFmtId="0" fontId="1" fillId="3" borderId="27" xfId="0" applyFont="1" applyFill="1" applyBorder="1" applyAlignment="1">
      <alignment horizontal="left"/>
    </xf>
    <xf numFmtId="0" fontId="0" fillId="4" borderId="22" xfId="0" applyFill="1" applyBorder="1" applyAlignment="1">
      <alignment horizontal="right"/>
    </xf>
    <xf numFmtId="0" fontId="0" fillId="4" borderId="29" xfId="0" applyFill="1" applyBorder="1" applyAlignment="1">
      <alignment horizontal="right"/>
    </xf>
    <xf numFmtId="0" fontId="1" fillId="5" borderId="27" xfId="0" applyFont="1" applyFill="1" applyBorder="1" applyAlignment="1">
      <alignment horizontal="left"/>
    </xf>
    <xf numFmtId="0" fontId="0" fillId="6" borderId="22" xfId="0" applyFill="1" applyBorder="1" applyAlignment="1">
      <alignment horizontal="right"/>
    </xf>
    <xf numFmtId="0" fontId="0" fillId="6" borderId="29" xfId="0" applyFill="1" applyBorder="1" applyAlignment="1">
      <alignment horizontal="right"/>
    </xf>
    <xf numFmtId="0" fontId="0" fillId="6" borderId="28" xfId="0" applyFill="1" applyBorder="1" applyAlignment="1">
      <alignment horizontal="right"/>
    </xf>
    <xf numFmtId="0" fontId="0" fillId="6" borderId="28" xfId="0" applyFill="1" applyBorder="1" applyAlignment="1">
      <alignment horizontal="right" vertical="center"/>
    </xf>
    <xf numFmtId="0" fontId="1" fillId="7" borderId="1" xfId="0" applyFont="1" applyFill="1" applyBorder="1" applyAlignment="1">
      <alignment horizontal="left"/>
    </xf>
    <xf numFmtId="0" fontId="0" fillId="8" borderId="22" xfId="0" applyFill="1" applyBorder="1" applyAlignment="1">
      <alignment horizontal="right"/>
    </xf>
    <xf numFmtId="0" fontId="0" fillId="8" borderId="28" xfId="0" applyFill="1" applyBorder="1" applyAlignment="1">
      <alignment horizontal="right"/>
    </xf>
    <xf numFmtId="0" fontId="0" fillId="8" borderId="29" xfId="0" applyFill="1" applyBorder="1" applyAlignment="1">
      <alignment horizontal="right"/>
    </xf>
    <xf numFmtId="0" fontId="0" fillId="4" borderId="14" xfId="0" applyFill="1" applyBorder="1" applyAlignment="1" applyProtection="1">
      <alignment horizontal="right" vertical="center"/>
      <protection locked="0"/>
    </xf>
    <xf numFmtId="0" fontId="0" fillId="4" borderId="36" xfId="0" applyFill="1" applyBorder="1" applyAlignment="1" applyProtection="1">
      <alignment horizontal="right" vertical="center"/>
      <protection locked="0"/>
    </xf>
    <xf numFmtId="0" fontId="0" fillId="6" borderId="14" xfId="0" applyFill="1" applyBorder="1" applyAlignment="1" applyProtection="1">
      <alignment horizontal="right" vertical="center"/>
      <protection locked="0"/>
    </xf>
    <xf numFmtId="0" fontId="0" fillId="6" borderId="19" xfId="0" applyFill="1" applyBorder="1" applyAlignment="1" applyProtection="1">
      <alignment horizontal="right" vertical="center"/>
      <protection locked="0"/>
    </xf>
    <xf numFmtId="0" fontId="0" fillId="6" borderId="39" xfId="0" applyFill="1" applyBorder="1" applyAlignment="1" applyProtection="1">
      <alignment horizontal="right" vertical="center"/>
      <protection locked="0"/>
    </xf>
    <xf numFmtId="0" fontId="0" fillId="6" borderId="16" xfId="0" applyFill="1" applyBorder="1" applyAlignment="1" applyProtection="1">
      <alignment horizontal="right" vertical="center"/>
      <protection locked="0"/>
    </xf>
    <xf numFmtId="0" fontId="0" fillId="6" borderId="36" xfId="0" applyFill="1" applyBorder="1" applyAlignment="1" applyProtection="1">
      <alignment horizontal="right" vertical="center"/>
      <protection locked="0"/>
    </xf>
    <xf numFmtId="0" fontId="0" fillId="8" borderId="39" xfId="0" applyFill="1" applyBorder="1" applyAlignment="1" applyProtection="1">
      <alignment horizontal="right" vertical="center"/>
      <protection locked="0"/>
    </xf>
    <xf numFmtId="0" fontId="0" fillId="4" borderId="12" xfId="0" applyFill="1" applyBorder="1" applyAlignment="1" applyProtection="1">
      <alignment horizontal="right" vertical="center"/>
      <protection locked="0"/>
    </xf>
    <xf numFmtId="0" fontId="0" fillId="4" borderId="13" xfId="0" applyFill="1" applyBorder="1" applyAlignment="1" applyProtection="1">
      <alignment horizontal="right" vertical="center"/>
      <protection locked="0"/>
    </xf>
    <xf numFmtId="0" fontId="0" fillId="4" borderId="34" xfId="0" applyFill="1" applyBorder="1" applyAlignment="1" applyProtection="1">
      <alignment horizontal="right" vertical="center"/>
      <protection locked="0"/>
    </xf>
    <xf numFmtId="0" fontId="0" fillId="4" borderId="35" xfId="0" applyFill="1" applyBorder="1" applyAlignment="1" applyProtection="1">
      <alignment horizontal="right" vertical="center"/>
      <protection locked="0"/>
    </xf>
    <xf numFmtId="0" fontId="0" fillId="6" borderId="12" xfId="0" applyFill="1" applyBorder="1" applyAlignment="1" applyProtection="1">
      <alignment horizontal="right" vertical="center"/>
      <protection locked="0"/>
    </xf>
    <xf numFmtId="0" fontId="0" fillId="6" borderId="13" xfId="0" applyFill="1" applyBorder="1" applyAlignment="1" applyProtection="1">
      <alignment horizontal="right" vertical="center"/>
      <protection locked="0"/>
    </xf>
    <xf numFmtId="0" fontId="0" fillId="6" borderId="17" xfId="0" applyFill="1" applyBorder="1" applyAlignment="1" applyProtection="1">
      <alignment horizontal="right" vertical="center"/>
      <protection locked="0"/>
    </xf>
    <xf numFmtId="0" fontId="0" fillId="6" borderId="18" xfId="0" applyFill="1" applyBorder="1" applyAlignment="1" applyProtection="1">
      <alignment horizontal="right" vertical="center"/>
      <protection locked="0"/>
    </xf>
    <xf numFmtId="0" fontId="0" fillId="6" borderId="37" xfId="0" applyFill="1" applyBorder="1" applyAlignment="1" applyProtection="1">
      <alignment horizontal="right" vertical="center"/>
      <protection locked="0"/>
    </xf>
    <xf numFmtId="0" fontId="0" fillId="6" borderId="38" xfId="0" applyFill="1" applyBorder="1" applyAlignment="1" applyProtection="1">
      <alignment horizontal="right" vertical="center"/>
      <protection locked="0"/>
    </xf>
    <xf numFmtId="0" fontId="0" fillId="6" borderId="15" xfId="0" applyFill="1" applyBorder="1" applyAlignment="1" applyProtection="1">
      <alignment horizontal="right" vertical="center"/>
      <protection locked="0"/>
    </xf>
    <xf numFmtId="0" fontId="0" fillId="6" borderId="11" xfId="0" applyFill="1" applyBorder="1" applyAlignment="1" applyProtection="1">
      <alignment horizontal="right" vertical="center"/>
      <protection locked="0"/>
    </xf>
    <xf numFmtId="0" fontId="0" fillId="6" borderId="34" xfId="0" applyFill="1" applyBorder="1" applyAlignment="1" applyProtection="1">
      <alignment horizontal="right" vertical="center"/>
      <protection locked="0"/>
    </xf>
    <xf numFmtId="0" fontId="0" fillId="6" borderId="35" xfId="0" applyFill="1" applyBorder="1" applyAlignment="1" applyProtection="1">
      <alignment horizontal="right" vertical="center"/>
      <protection locked="0"/>
    </xf>
    <xf numFmtId="0" fontId="0" fillId="8" borderId="37" xfId="0" applyFill="1" applyBorder="1" applyAlignment="1" applyProtection="1">
      <alignment horizontal="right" vertical="center"/>
      <protection locked="0"/>
    </xf>
    <xf numFmtId="0" fontId="0" fillId="8" borderId="38" xfId="0" applyFill="1" applyBorder="1" applyAlignment="1" applyProtection="1">
      <alignment horizontal="right" vertical="center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>
      <alignment horizontal="right"/>
    </xf>
    <xf numFmtId="0" fontId="0" fillId="6" borderId="33" xfId="0" applyFill="1" applyBorder="1" applyAlignment="1">
      <alignment horizontal="right"/>
    </xf>
    <xf numFmtId="0" fontId="0" fillId="6" borderId="45" xfId="0" applyFill="1" applyBorder="1" applyAlignment="1">
      <alignment horizontal="right"/>
    </xf>
    <xf numFmtId="0" fontId="0" fillId="6" borderId="46" xfId="0" applyFill="1" applyBorder="1" applyAlignment="1">
      <alignment horizontal="right"/>
    </xf>
    <xf numFmtId="0" fontId="0" fillId="6" borderId="46" xfId="0" applyFill="1" applyBorder="1" applyAlignment="1">
      <alignment horizontal="right" vertical="center"/>
    </xf>
    <xf numFmtId="0" fontId="0" fillId="8" borderId="33" xfId="0" applyFill="1" applyBorder="1" applyAlignment="1">
      <alignment horizontal="right"/>
    </xf>
    <xf numFmtId="0" fontId="0" fillId="8" borderId="46" xfId="0" applyFill="1" applyBorder="1" applyAlignment="1">
      <alignment horizontal="right"/>
    </xf>
    <xf numFmtId="0" fontId="0" fillId="8" borderId="45" xfId="0" applyFill="1" applyBorder="1" applyAlignment="1">
      <alignment horizontal="right"/>
    </xf>
    <xf numFmtId="0" fontId="1" fillId="7" borderId="27" xfId="0" applyFont="1" applyFill="1" applyBorder="1" applyAlignment="1">
      <alignment horizontal="left"/>
    </xf>
    <xf numFmtId="0" fontId="0" fillId="17" borderId="22" xfId="0" applyFill="1" applyBorder="1" applyAlignment="1">
      <alignment horizontal="right"/>
    </xf>
    <xf numFmtId="0" fontId="0" fillId="17" borderId="33" xfId="0" applyFill="1" applyBorder="1" applyAlignment="1">
      <alignment horizontal="right"/>
    </xf>
    <xf numFmtId="0" fontId="0" fillId="17" borderId="29" xfId="0" applyFill="1" applyBorder="1" applyAlignment="1">
      <alignment horizontal="right"/>
    </xf>
    <xf numFmtId="0" fontId="0" fillId="17" borderId="45" xfId="0" applyFill="1" applyBorder="1" applyAlignment="1">
      <alignment horizontal="right"/>
    </xf>
    <xf numFmtId="0" fontId="1" fillId="7" borderId="27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0" fillId="8" borderId="15" xfId="0" applyFill="1" applyBorder="1" applyAlignment="1" applyProtection="1">
      <alignment horizontal="right" vertical="center"/>
      <protection locked="0"/>
    </xf>
    <xf numFmtId="0" fontId="0" fillId="8" borderId="11" xfId="0" applyFill="1" applyBorder="1" applyAlignment="1" applyProtection="1">
      <alignment horizontal="right" vertical="center"/>
      <protection locked="0"/>
    </xf>
    <xf numFmtId="0" fontId="0" fillId="8" borderId="16" xfId="0" applyFill="1" applyBorder="1" applyAlignment="1" applyProtection="1">
      <alignment horizontal="right" vertical="center"/>
      <protection locked="0"/>
    </xf>
    <xf numFmtId="0" fontId="0" fillId="8" borderId="34" xfId="0" applyFill="1" applyBorder="1" applyAlignment="1" applyProtection="1">
      <alignment horizontal="right" vertical="center"/>
      <protection locked="0"/>
    </xf>
    <xf numFmtId="0" fontId="0" fillId="8" borderId="35" xfId="0" applyFill="1" applyBorder="1" applyAlignment="1" applyProtection="1">
      <alignment horizontal="right" vertical="center"/>
      <protection locked="0"/>
    </xf>
    <xf numFmtId="0" fontId="0" fillId="8" borderId="36" xfId="0" applyFill="1" applyBorder="1" applyAlignment="1" applyProtection="1">
      <alignment horizontal="right" vertical="center"/>
      <protection locked="0"/>
    </xf>
    <xf numFmtId="0" fontId="0" fillId="4" borderId="14" xfId="0" applyFill="1" applyBorder="1" applyAlignment="1">
      <alignment horizontal="right" vertical="center"/>
    </xf>
    <xf numFmtId="0" fontId="0" fillId="4" borderId="36" xfId="0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right" vertical="center"/>
    </xf>
    <xf numFmtId="0" fontId="0" fillId="6" borderId="19" xfId="0" applyFill="1" applyBorder="1" applyAlignment="1">
      <alignment horizontal="right" vertical="center"/>
    </xf>
    <xf numFmtId="0" fontId="0" fillId="6" borderId="39" xfId="0" applyFill="1" applyBorder="1" applyAlignment="1">
      <alignment horizontal="right" vertical="center"/>
    </xf>
    <xf numFmtId="0" fontId="0" fillId="6" borderId="16" xfId="0" applyFill="1" applyBorder="1" applyAlignment="1">
      <alignment horizontal="right" vertical="center"/>
    </xf>
    <xf numFmtId="0" fontId="0" fillId="6" borderId="36" xfId="0" applyFill="1" applyBorder="1" applyAlignment="1">
      <alignment horizontal="right" vertical="center"/>
    </xf>
    <xf numFmtId="0" fontId="0" fillId="5" borderId="25" xfId="0" applyFill="1" applyBorder="1" applyAlignment="1">
      <alignment horizontal="center" vertical="center"/>
    </xf>
    <xf numFmtId="0" fontId="0" fillId="8" borderId="39" xfId="0" applyFill="1" applyBorder="1" applyAlignment="1">
      <alignment horizontal="right" vertical="center"/>
    </xf>
    <xf numFmtId="0" fontId="0" fillId="8" borderId="16" xfId="0" applyFill="1" applyBorder="1" applyAlignment="1">
      <alignment horizontal="right" vertical="center"/>
    </xf>
    <xf numFmtId="0" fontId="0" fillId="8" borderId="36" xfId="0" applyFill="1" applyBorder="1" applyAlignment="1">
      <alignment horizontal="right" vertical="center"/>
    </xf>
    <xf numFmtId="0" fontId="0" fillId="7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" xfId="0" applyBorder="1"/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9" borderId="40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3" fillId="0" borderId="4" xfId="0" quotePrefix="1" applyFont="1" applyBorder="1" applyAlignment="1">
      <alignment horizontal="center"/>
    </xf>
    <xf numFmtId="0" fontId="0" fillId="10" borderId="14" xfId="0" applyFill="1" applyBorder="1" applyAlignment="1">
      <alignment horizontal="right" vertical="center"/>
    </xf>
    <xf numFmtId="0" fontId="0" fillId="10" borderId="36" xfId="0" applyFill="1" applyBorder="1" applyAlignment="1">
      <alignment horizontal="right" vertical="center"/>
    </xf>
    <xf numFmtId="0" fontId="1" fillId="11" borderId="25" xfId="0" applyFont="1" applyFill="1" applyBorder="1" applyAlignment="1">
      <alignment horizontal="center" vertical="center"/>
    </xf>
    <xf numFmtId="0" fontId="0" fillId="12" borderId="14" xfId="0" applyFill="1" applyBorder="1" applyAlignment="1">
      <alignment horizontal="right" vertical="center"/>
    </xf>
    <xf numFmtId="0" fontId="0" fillId="12" borderId="19" xfId="0" applyFill="1" applyBorder="1" applyAlignment="1">
      <alignment horizontal="right" vertical="center"/>
    </xf>
    <xf numFmtId="0" fontId="0" fillId="12" borderId="39" xfId="0" applyFill="1" applyBorder="1" applyAlignment="1">
      <alignment horizontal="right" vertical="center"/>
    </xf>
    <xf numFmtId="0" fontId="0" fillId="12" borderId="16" xfId="0" applyFill="1" applyBorder="1" applyAlignment="1">
      <alignment horizontal="right" vertical="center"/>
    </xf>
    <xf numFmtId="0" fontId="0" fillId="12" borderId="36" xfId="0" applyFill="1" applyBorder="1" applyAlignment="1">
      <alignment horizontal="right" vertical="center"/>
    </xf>
    <xf numFmtId="0" fontId="0" fillId="13" borderId="25" xfId="0" applyFill="1" applyBorder="1" applyAlignment="1">
      <alignment horizontal="center" vertical="center"/>
    </xf>
    <xf numFmtId="0" fontId="0" fillId="14" borderId="39" xfId="0" applyFill="1" applyBorder="1" applyAlignment="1">
      <alignment horizontal="right" vertical="center"/>
    </xf>
    <xf numFmtId="0" fontId="0" fillId="14" borderId="16" xfId="0" applyFill="1" applyBorder="1" applyAlignment="1">
      <alignment horizontal="right" vertical="center"/>
    </xf>
    <xf numFmtId="0" fontId="0" fillId="14" borderId="36" xfId="0" applyFill="1" applyBorder="1" applyAlignment="1">
      <alignment horizontal="right" vertical="center"/>
    </xf>
    <xf numFmtId="14" fontId="3" fillId="0" borderId="4" xfId="0" applyNumberFormat="1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0" fontId="0" fillId="18" borderId="14" xfId="0" applyFill="1" applyBorder="1" applyAlignment="1">
      <alignment horizontal="right" vertical="center"/>
    </xf>
    <xf numFmtId="0" fontId="0" fillId="18" borderId="36" xfId="0" applyFill="1" applyBorder="1" applyAlignment="1">
      <alignment horizontal="right" vertical="center"/>
    </xf>
    <xf numFmtId="0" fontId="1" fillId="19" borderId="25" xfId="0" applyFont="1" applyFill="1" applyBorder="1" applyAlignment="1">
      <alignment horizontal="center" vertical="center"/>
    </xf>
    <xf numFmtId="0" fontId="0" fillId="20" borderId="14" xfId="0" applyFill="1" applyBorder="1" applyAlignment="1">
      <alignment horizontal="right" vertical="center"/>
    </xf>
    <xf numFmtId="0" fontId="0" fillId="20" borderId="19" xfId="0" applyFill="1" applyBorder="1" applyAlignment="1">
      <alignment horizontal="right" vertical="center"/>
    </xf>
    <xf numFmtId="0" fontId="0" fillId="20" borderId="39" xfId="0" applyFill="1" applyBorder="1" applyAlignment="1">
      <alignment horizontal="right" vertical="center"/>
    </xf>
    <xf numFmtId="0" fontId="0" fillId="20" borderId="16" xfId="0" applyFill="1" applyBorder="1" applyAlignment="1">
      <alignment horizontal="right" vertical="center"/>
    </xf>
    <xf numFmtId="0" fontId="0" fillId="20" borderId="36" xfId="0" applyFill="1" applyBorder="1" applyAlignment="1">
      <alignment horizontal="right" vertical="center"/>
    </xf>
    <xf numFmtId="0" fontId="0" fillId="21" borderId="25" xfId="0" applyFill="1" applyBorder="1" applyAlignment="1">
      <alignment horizontal="center" vertical="center"/>
    </xf>
    <xf numFmtId="0" fontId="0" fillId="22" borderId="39" xfId="0" applyFill="1" applyBorder="1" applyAlignment="1">
      <alignment horizontal="right" vertical="center"/>
    </xf>
    <xf numFmtId="0" fontId="0" fillId="22" borderId="16" xfId="0" applyFill="1" applyBorder="1" applyAlignment="1">
      <alignment horizontal="right" vertical="center"/>
    </xf>
    <xf numFmtId="0" fontId="0" fillId="22" borderId="36" xfId="0" applyFill="1" applyBorder="1" applyAlignment="1">
      <alignment horizontal="right" vertical="center"/>
    </xf>
    <xf numFmtId="0" fontId="0" fillId="23" borderId="26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16" fontId="3" fillId="0" borderId="4" xfId="0" applyNumberFormat="1" applyFont="1" applyBorder="1" applyAlignment="1">
      <alignment horizontal="center"/>
    </xf>
    <xf numFmtId="0" fontId="8" fillId="25" borderId="12" xfId="0" applyFont="1" applyFill="1" applyBorder="1"/>
    <xf numFmtId="0" fontId="8" fillId="25" borderId="48" xfId="0" applyFont="1" applyFill="1" applyBorder="1"/>
    <xf numFmtId="0" fontId="8" fillId="25" borderId="49" xfId="0" applyFont="1" applyFill="1" applyBorder="1"/>
    <xf numFmtId="0" fontId="8" fillId="25" borderId="50" xfId="0" applyFont="1" applyFill="1" applyBorder="1"/>
    <xf numFmtId="0" fontId="8" fillId="25" borderId="51" xfId="0" applyFont="1" applyFill="1" applyBorder="1"/>
    <xf numFmtId="0" fontId="8" fillId="25" borderId="7" xfId="0" applyFont="1" applyFill="1" applyBorder="1"/>
    <xf numFmtId="0" fontId="8" fillId="25" borderId="37" xfId="0" applyFont="1" applyFill="1" applyBorder="1"/>
    <xf numFmtId="0" fontId="8" fillId="25" borderId="52" xfId="0" applyFont="1" applyFill="1" applyBorder="1"/>
    <xf numFmtId="0" fontId="8" fillId="25" borderId="53" xfId="0" applyFont="1" applyFill="1" applyBorder="1"/>
    <xf numFmtId="0" fontId="8" fillId="25" borderId="54" xfId="0" applyFont="1" applyFill="1" applyBorder="1"/>
    <xf numFmtId="0" fontId="8" fillId="25" borderId="55" xfId="0" applyFont="1" applyFill="1" applyBorder="1"/>
    <xf numFmtId="0" fontId="8" fillId="25" borderId="4" xfId="0" applyFont="1" applyFill="1" applyBorder="1"/>
    <xf numFmtId="0" fontId="8" fillId="26" borderId="37" xfId="0" applyFont="1" applyFill="1" applyBorder="1"/>
    <xf numFmtId="0" fontId="8" fillId="26" borderId="52" xfId="0" applyFont="1" applyFill="1" applyBorder="1"/>
    <xf numFmtId="0" fontId="8" fillId="26" borderId="53" xfId="0" applyFont="1" applyFill="1" applyBorder="1"/>
    <xf numFmtId="0" fontId="8" fillId="26" borderId="54" xfId="0" applyFont="1" applyFill="1" applyBorder="1"/>
    <xf numFmtId="0" fontId="8" fillId="26" borderId="55" xfId="0" applyFont="1" applyFill="1" applyBorder="1"/>
    <xf numFmtId="0" fontId="8" fillId="26" borderId="4" xfId="0" applyFont="1" applyFill="1" applyBorder="1"/>
    <xf numFmtId="0" fontId="8" fillId="27" borderId="12" xfId="0" applyFont="1" applyFill="1" applyBorder="1"/>
    <xf numFmtId="0" fontId="8" fillId="27" borderId="48" xfId="0" applyFont="1" applyFill="1" applyBorder="1"/>
    <xf numFmtId="0" fontId="8" fillId="27" borderId="49" xfId="0" applyFont="1" applyFill="1" applyBorder="1"/>
    <xf numFmtId="0" fontId="8" fillId="27" borderId="14" xfId="0" applyFont="1" applyFill="1" applyBorder="1"/>
    <xf numFmtId="0" fontId="8" fillId="27" borderId="54" xfId="0" applyFont="1" applyFill="1" applyBorder="1"/>
    <xf numFmtId="0" fontId="8" fillId="27" borderId="55" xfId="0" applyFont="1" applyFill="1" applyBorder="1"/>
    <xf numFmtId="0" fontId="8" fillId="27" borderId="4" xfId="0" applyFont="1" applyFill="1" applyBorder="1"/>
    <xf numFmtId="0" fontId="8" fillId="27" borderId="56" xfId="0" applyFont="1" applyFill="1" applyBorder="1"/>
    <xf numFmtId="0" fontId="0" fillId="3" borderId="4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5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7" xfId="0" applyBorder="1" applyAlignment="1">
      <alignment horizontal="center"/>
    </xf>
    <xf numFmtId="0" fontId="0" fillId="28" borderId="14" xfId="0" applyFill="1" applyBorder="1" applyAlignment="1" applyProtection="1">
      <alignment horizontal="right" vertical="center"/>
      <protection locked="0"/>
    </xf>
    <xf numFmtId="0" fontId="0" fillId="28" borderId="36" xfId="0" applyFill="1" applyBorder="1" applyAlignment="1" applyProtection="1">
      <alignment horizontal="right" vertical="center"/>
      <protection locked="0"/>
    </xf>
    <xf numFmtId="0" fontId="1" fillId="28" borderId="25" xfId="0" applyFont="1" applyFill="1" applyBorder="1" applyAlignment="1">
      <alignment horizontal="center" vertical="center"/>
    </xf>
    <xf numFmtId="0" fontId="0" fillId="28" borderId="19" xfId="0" applyFill="1" applyBorder="1" applyAlignment="1" applyProtection="1">
      <alignment horizontal="right" vertical="center"/>
      <protection locked="0"/>
    </xf>
    <xf numFmtId="0" fontId="0" fillId="28" borderId="39" xfId="0" applyFill="1" applyBorder="1" applyAlignment="1" applyProtection="1">
      <alignment horizontal="right" vertical="center"/>
      <protection locked="0"/>
    </xf>
    <xf numFmtId="0" fontId="0" fillId="28" borderId="16" xfId="0" applyFill="1" applyBorder="1" applyAlignment="1" applyProtection="1">
      <alignment horizontal="right" vertical="center"/>
      <protection locked="0"/>
    </xf>
    <xf numFmtId="0" fontId="0" fillId="28" borderId="25" xfId="0" applyFill="1" applyBorder="1" applyAlignment="1">
      <alignment horizontal="center" vertical="center"/>
    </xf>
    <xf numFmtId="0" fontId="0" fillId="28" borderId="26" xfId="0" applyFill="1" applyBorder="1" applyAlignment="1">
      <alignment horizontal="center" vertical="center"/>
    </xf>
    <xf numFmtId="0" fontId="3" fillId="28" borderId="4" xfId="0" applyFont="1" applyFill="1" applyBorder="1" applyAlignment="1">
      <alignment horizontal="center"/>
    </xf>
    <xf numFmtId="0" fontId="2" fillId="28" borderId="2" xfId="0" applyFont="1" applyFill="1" applyBorder="1" applyAlignment="1">
      <alignment horizontal="center"/>
    </xf>
    <xf numFmtId="49" fontId="1" fillId="0" borderId="58" xfId="0" applyNumberFormat="1" applyFont="1" applyBorder="1" applyAlignment="1">
      <alignment horizontal="center" vertical="center" wrapText="1"/>
    </xf>
    <xf numFmtId="0" fontId="0" fillId="4" borderId="59" xfId="0" applyFill="1" applyBorder="1" applyAlignment="1">
      <alignment horizontal="right"/>
    </xf>
    <xf numFmtId="0" fontId="1" fillId="0" borderId="63" xfId="0" applyFont="1" applyBorder="1" applyAlignment="1">
      <alignment horizontal="right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62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0" fillId="29" borderId="43" xfId="0" applyFill="1" applyBorder="1" applyAlignment="1">
      <alignment horizontal="center" vertical="center"/>
    </xf>
    <xf numFmtId="0" fontId="0" fillId="29" borderId="44" xfId="0" applyFill="1" applyBorder="1" applyAlignment="1">
      <alignment horizontal="center" vertical="center"/>
    </xf>
    <xf numFmtId="0" fontId="11" fillId="0" borderId="65" xfId="0" applyFont="1" applyBorder="1" applyAlignment="1">
      <alignment horizontal="center"/>
    </xf>
    <xf numFmtId="0" fontId="12" fillId="0" borderId="0" xfId="0" applyFont="1" applyProtection="1">
      <protection locked="0"/>
    </xf>
    <xf numFmtId="0" fontId="0" fillId="0" borderId="66" xfId="0" applyBorder="1" applyProtection="1">
      <protection locked="0"/>
    </xf>
    <xf numFmtId="0" fontId="5" fillId="0" borderId="0" xfId="0" applyFont="1" applyAlignment="1">
      <alignment horizontal="center"/>
    </xf>
    <xf numFmtId="0" fontId="0" fillId="0" borderId="6" xfId="0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>
      <alignment horizontal="center" vertical="center"/>
    </xf>
    <xf numFmtId="0" fontId="10" fillId="29" borderId="6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D4FF"/>
      <color rgb="FF5F5F5F"/>
      <color rgb="FFFFFF99"/>
      <color rgb="FFCAFFB9"/>
      <color rgb="FF87FF61"/>
      <color rgb="FFFFDBA7"/>
      <color rgb="FFFFAE37"/>
      <color rgb="FFB9F2FF"/>
      <color rgb="FF33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5"/>
  <sheetViews>
    <sheetView zoomScale="160" zoomScaleNormal="100" workbookViewId="0">
      <selection activeCell="W14" sqref="W14"/>
    </sheetView>
  </sheetViews>
  <sheetFormatPr baseColWidth="10" defaultColWidth="6.1640625" defaultRowHeight="14.25" customHeight="1" x14ac:dyDescent="0.2"/>
  <cols>
    <col min="1" max="1" width="34" customWidth="1"/>
    <col min="2" max="13" width="7" customWidth="1"/>
  </cols>
  <sheetData>
    <row r="1" spans="1:13" ht="19" x14ac:dyDescent="0.2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16.5" customHeight="1" x14ac:dyDescent="0.2">
      <c r="A2" s="1" t="s">
        <v>1</v>
      </c>
      <c r="B2" s="212"/>
      <c r="C2" s="212"/>
      <c r="D2" s="212"/>
      <c r="E2" s="2" t="s">
        <v>2</v>
      </c>
      <c r="F2" s="213"/>
      <c r="G2" s="213"/>
      <c r="H2" s="213"/>
      <c r="I2" s="213"/>
      <c r="J2" s="213"/>
      <c r="K2" s="213"/>
      <c r="L2" s="213"/>
      <c r="M2" s="214"/>
    </row>
    <row r="3" spans="1:13" ht="32" x14ac:dyDescent="0.2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1" t="s">
        <v>14</v>
      </c>
      <c r="M3" s="198" t="s">
        <v>15</v>
      </c>
    </row>
    <row r="4" spans="1:13" ht="14.25" customHeight="1" x14ac:dyDescent="0.2">
      <c r="A4" s="20" t="s">
        <v>16</v>
      </c>
      <c r="B4" s="20">
        <f>'Aug''25'!G7</f>
        <v>0</v>
      </c>
      <c r="C4" s="20">
        <f>'Sept''25'!G7</f>
        <v>0</v>
      </c>
      <c r="D4" s="20">
        <f>'Oct''25'!G7</f>
        <v>0</v>
      </c>
      <c r="E4" s="20">
        <f>'Nov''25'!G7</f>
        <v>0</v>
      </c>
      <c r="F4" s="20">
        <f>'Dec''25'!G7</f>
        <v>0</v>
      </c>
      <c r="G4" s="20">
        <f>'Jan''26'!G7</f>
        <v>0</v>
      </c>
      <c r="H4" s="20">
        <f>'Feb''26'!G7</f>
        <v>0</v>
      </c>
      <c r="I4" s="20">
        <f>'March''26'!G7</f>
        <v>0</v>
      </c>
      <c r="J4" s="20">
        <f>'April''26'!G7</f>
        <v>0</v>
      </c>
      <c r="K4" s="20">
        <f>'May''26'!G7</f>
        <v>0</v>
      </c>
      <c r="L4" s="20">
        <f>'June''26'!G7</f>
        <v>0</v>
      </c>
      <c r="M4" s="199">
        <f>'July''26'!G7</f>
        <v>0</v>
      </c>
    </row>
    <row r="5" spans="1:13" ht="14.25" customHeight="1" x14ac:dyDescent="0.2">
      <c r="A5" s="21" t="s">
        <v>17</v>
      </c>
      <c r="B5" s="21">
        <f>'Aug''25'!G8</f>
        <v>0</v>
      </c>
      <c r="C5" s="21">
        <f>'Sept''25'!G8</f>
        <v>0</v>
      </c>
      <c r="D5" s="21">
        <f>'Oct''25'!G8</f>
        <v>0</v>
      </c>
      <c r="E5" s="21">
        <f>'Nov''25'!G8</f>
        <v>0</v>
      </c>
      <c r="F5" s="21">
        <f>'Dec''25'!G8</f>
        <v>0</v>
      </c>
      <c r="G5" s="21">
        <f>'Jan''26'!G8</f>
        <v>0</v>
      </c>
      <c r="H5" s="21">
        <f>'Feb''26'!G8</f>
        <v>0</v>
      </c>
      <c r="I5" s="21">
        <f>'March''26'!G8</f>
        <v>0</v>
      </c>
      <c r="J5" s="21">
        <f>'April''26'!G8</f>
        <v>0</v>
      </c>
      <c r="K5" s="21">
        <f>'May''26'!G8</f>
        <v>0</v>
      </c>
      <c r="L5" s="21">
        <f>'June''26'!G8</f>
        <v>0</v>
      </c>
      <c r="M5" s="61">
        <f>'July''26'!G8</f>
        <v>0</v>
      </c>
    </row>
    <row r="6" spans="1:13" ht="14.25" customHeight="1" thickBot="1" x14ac:dyDescent="0.25">
      <c r="A6" s="19" t="s">
        <v>18</v>
      </c>
      <c r="B6" s="78">
        <f>'Aug''25'!G9</f>
        <v>0</v>
      </c>
      <c r="C6" s="78">
        <f>'Sept''25'!G9</f>
        <v>0</v>
      </c>
      <c r="D6" s="78">
        <f>'Oct''25'!G9</f>
        <v>0</v>
      </c>
      <c r="E6" s="78">
        <f>'Nov''25'!G9</f>
        <v>0</v>
      </c>
      <c r="F6" s="78">
        <f>'Dec''25'!G9</f>
        <v>0</v>
      </c>
      <c r="G6" s="78">
        <f>'Jan''26'!G9</f>
        <v>0</v>
      </c>
      <c r="H6" s="78">
        <f>'Feb''26'!G9</f>
        <v>0</v>
      </c>
      <c r="I6" s="78">
        <f>'March''26'!G9</f>
        <v>0</v>
      </c>
      <c r="J6" s="78">
        <f>'April''26'!G9</f>
        <v>0</v>
      </c>
      <c r="K6" s="78">
        <f>'May''26'!G9</f>
        <v>0</v>
      </c>
      <c r="L6" s="78">
        <f>'June''26'!G9</f>
        <v>0</v>
      </c>
      <c r="M6" s="79">
        <f>'July''26'!G9</f>
        <v>0</v>
      </c>
    </row>
    <row r="7" spans="1:13" ht="14.25" customHeight="1" x14ac:dyDescent="0.2">
      <c r="A7" s="70" t="s">
        <v>19</v>
      </c>
      <c r="B7" s="70">
        <f>'Aug''25'!G10</f>
        <v>0</v>
      </c>
      <c r="C7" s="70">
        <f>'Sept''25'!G10</f>
        <v>0</v>
      </c>
      <c r="D7" s="70">
        <f>'Oct''25'!G10</f>
        <v>0</v>
      </c>
      <c r="E7" s="70">
        <f>'Nov''25'!G10</f>
        <v>0</v>
      </c>
      <c r="F7" s="70">
        <f>'Dec''25'!G10</f>
        <v>0</v>
      </c>
      <c r="G7" s="70">
        <f>'Jan''26'!G10</f>
        <v>0</v>
      </c>
      <c r="H7" s="70">
        <f>'Feb''26'!G10</f>
        <v>0</v>
      </c>
      <c r="I7" s="70">
        <f>'March''26'!G10</f>
        <v>0</v>
      </c>
      <c r="J7" s="70">
        <f>'April''26'!G10</f>
        <v>0</v>
      </c>
      <c r="K7" s="70">
        <f>'May''26'!G10</f>
        <v>0</v>
      </c>
      <c r="L7" s="70">
        <f>'June''26'!G10</f>
        <v>0</v>
      </c>
      <c r="M7" s="71">
        <f>'July''26'!G10</f>
        <v>0</v>
      </c>
    </row>
    <row r="8" spans="1:13" ht="14.25" customHeight="1" thickBot="1" x14ac:dyDescent="0.25">
      <c r="A8" s="72" t="s">
        <v>20</v>
      </c>
      <c r="B8" s="72">
        <f>'Aug''25'!G11</f>
        <v>0</v>
      </c>
      <c r="C8" s="72">
        <f>'Sept''25'!G11</f>
        <v>0</v>
      </c>
      <c r="D8" s="72">
        <f>'Oct''25'!G11</f>
        <v>0</v>
      </c>
      <c r="E8" s="72">
        <f>'Nov''25'!G11</f>
        <v>0</v>
      </c>
      <c r="F8" s="72">
        <f>'Dec''25'!G11</f>
        <v>0</v>
      </c>
      <c r="G8" s="72">
        <f>'Jan''26'!G11</f>
        <v>0</v>
      </c>
      <c r="H8" s="72">
        <f>'Feb''26'!G11</f>
        <v>0</v>
      </c>
      <c r="I8" s="72">
        <f>'March''26'!G11</f>
        <v>0</v>
      </c>
      <c r="J8" s="72">
        <f>'April''26'!G11</f>
        <v>0</v>
      </c>
      <c r="K8" s="72">
        <f>'May''26'!G11</f>
        <v>0</v>
      </c>
      <c r="L8" s="72">
        <f>'June''26'!G11</f>
        <v>0</v>
      </c>
      <c r="M8" s="73">
        <f>'July''26'!G11</f>
        <v>0</v>
      </c>
    </row>
    <row r="9" spans="1:13" ht="14.25" customHeight="1" x14ac:dyDescent="0.2">
      <c r="A9" s="23" t="s">
        <v>21</v>
      </c>
      <c r="B9" s="23">
        <f>'Aug''25'!G12</f>
        <v>0</v>
      </c>
      <c r="C9" s="23">
        <f>'Sept''25'!G12</f>
        <v>0</v>
      </c>
      <c r="D9" s="23">
        <f>'Oct''25'!G12</f>
        <v>0</v>
      </c>
      <c r="E9" s="23">
        <f>'Nov''25'!G12</f>
        <v>0</v>
      </c>
      <c r="F9" s="23">
        <f>'Dec''25'!G12</f>
        <v>0</v>
      </c>
      <c r="G9" s="23">
        <f>'Jan''26'!G12</f>
        <v>0</v>
      </c>
      <c r="H9" s="23">
        <f>'Feb''26'!G12</f>
        <v>0</v>
      </c>
      <c r="I9" s="23">
        <f>'March''26'!G12</f>
        <v>0</v>
      </c>
      <c r="J9" s="23">
        <f>'April''26'!G12</f>
        <v>0</v>
      </c>
      <c r="K9" s="23">
        <f>'May''26'!G12</f>
        <v>0</v>
      </c>
      <c r="L9" s="23">
        <f>'June''26'!G12</f>
        <v>0</v>
      </c>
      <c r="M9" s="62">
        <f>'July''26'!G12</f>
        <v>0</v>
      </c>
    </row>
    <row r="10" spans="1:13" ht="14.25" customHeight="1" x14ac:dyDescent="0.2">
      <c r="A10" s="25" t="s">
        <v>22</v>
      </c>
      <c r="B10" s="25">
        <f>'Aug''25'!G13</f>
        <v>0</v>
      </c>
      <c r="C10" s="25">
        <f>'Sept''25'!G13</f>
        <v>0</v>
      </c>
      <c r="D10" s="25">
        <f>'Oct''25'!G13</f>
        <v>0</v>
      </c>
      <c r="E10" s="25">
        <f>'Nov''25'!G13</f>
        <v>0</v>
      </c>
      <c r="F10" s="25">
        <f>'Dec''25'!G13</f>
        <v>0</v>
      </c>
      <c r="G10" s="25">
        <f>'Jan''26'!G13</f>
        <v>0</v>
      </c>
      <c r="H10" s="25">
        <f>'Feb''26'!G13</f>
        <v>0</v>
      </c>
      <c r="I10" s="25">
        <f>'March''26'!G13</f>
        <v>0</v>
      </c>
      <c r="J10" s="25">
        <f>'April''26'!G13</f>
        <v>0</v>
      </c>
      <c r="K10" s="25">
        <f>'May''26'!G13</f>
        <v>0</v>
      </c>
      <c r="L10" s="25">
        <f>'June''26'!G13</f>
        <v>0</v>
      </c>
      <c r="M10" s="64">
        <f>'July''26'!G13</f>
        <v>0</v>
      </c>
    </row>
    <row r="11" spans="1:13" ht="14.25" customHeight="1" x14ac:dyDescent="0.2">
      <c r="A11" s="25" t="s">
        <v>23</v>
      </c>
      <c r="B11" s="25">
        <f>'Aug''25'!G14</f>
        <v>0</v>
      </c>
      <c r="C11" s="25">
        <f>'Sept''25'!G14</f>
        <v>0</v>
      </c>
      <c r="D11" s="25">
        <f>'Oct''25'!G14</f>
        <v>0</v>
      </c>
      <c r="E11" s="25">
        <f>'Nov''25'!G14</f>
        <v>0</v>
      </c>
      <c r="F11" s="25">
        <f>'Dec''25'!G14</f>
        <v>0</v>
      </c>
      <c r="G11" s="25">
        <f>'Jan''26'!G14</f>
        <v>0</v>
      </c>
      <c r="H11" s="25">
        <f>'Feb''26'!G14</f>
        <v>0</v>
      </c>
      <c r="I11" s="25">
        <f>'March''26'!G14</f>
        <v>0</v>
      </c>
      <c r="J11" s="25">
        <f>'April''26'!G14</f>
        <v>0</v>
      </c>
      <c r="K11" s="25">
        <f>'May''26'!G14</f>
        <v>0</v>
      </c>
      <c r="L11" s="25">
        <f>'June''26'!G14</f>
        <v>0</v>
      </c>
      <c r="M11" s="64">
        <f>'July''26'!G14</f>
        <v>0</v>
      </c>
    </row>
    <row r="12" spans="1:13" ht="14.25" customHeight="1" x14ac:dyDescent="0.2">
      <c r="A12" s="26" t="s">
        <v>24</v>
      </c>
      <c r="B12" s="26">
        <f>'Aug''25'!G15</f>
        <v>0</v>
      </c>
      <c r="C12" s="26">
        <f>'Sept''25'!G15</f>
        <v>0</v>
      </c>
      <c r="D12" s="26">
        <f>'Oct''25'!G15</f>
        <v>0</v>
      </c>
      <c r="E12" s="26">
        <f>'Nov''25'!G15</f>
        <v>0</v>
      </c>
      <c r="F12" s="26">
        <f>'Dec''25'!G15</f>
        <v>0</v>
      </c>
      <c r="G12" s="26">
        <f>'Jan''26'!G15</f>
        <v>0</v>
      </c>
      <c r="H12" s="26">
        <f>'Feb''26'!G15</f>
        <v>0</v>
      </c>
      <c r="I12" s="26">
        <f>'March''26'!G15</f>
        <v>0</v>
      </c>
      <c r="J12" s="26">
        <f>'April''26'!G15</f>
        <v>0</v>
      </c>
      <c r="K12" s="26">
        <f>'May''26'!G15</f>
        <v>0</v>
      </c>
      <c r="L12" s="26">
        <f>'June''26'!G15</f>
        <v>0</v>
      </c>
      <c r="M12" s="65">
        <f>'July''26'!G15</f>
        <v>0</v>
      </c>
    </row>
    <row r="13" spans="1:13" ht="14.25" customHeight="1" x14ac:dyDescent="0.2">
      <c r="A13" s="25" t="s">
        <v>25</v>
      </c>
      <c r="B13" s="25">
        <f>'Aug''25'!G16</f>
        <v>0</v>
      </c>
      <c r="C13" s="25">
        <f>'Sept''25'!G16</f>
        <v>0</v>
      </c>
      <c r="D13" s="25">
        <f>'Oct''25'!G16</f>
        <v>0</v>
      </c>
      <c r="E13" s="25">
        <f>'Nov''25'!G16</f>
        <v>0</v>
      </c>
      <c r="F13" s="25">
        <f>'Dec''25'!G16</f>
        <v>0</v>
      </c>
      <c r="G13" s="25">
        <f>'Jan''26'!G16</f>
        <v>0</v>
      </c>
      <c r="H13" s="25">
        <f>'Feb''26'!G16</f>
        <v>0</v>
      </c>
      <c r="I13" s="25">
        <f>'March''26'!G16</f>
        <v>0</v>
      </c>
      <c r="J13" s="25">
        <f>'April''26'!G16</f>
        <v>0</v>
      </c>
      <c r="K13" s="25">
        <f>'May''26'!G16</f>
        <v>0</v>
      </c>
      <c r="L13" s="25">
        <f>'June''26'!G16</f>
        <v>0</v>
      </c>
      <c r="M13" s="64">
        <f>'July''26'!G16</f>
        <v>0</v>
      </c>
    </row>
    <row r="14" spans="1:13" ht="14.25" customHeight="1" x14ac:dyDescent="0.2">
      <c r="A14" s="25" t="s">
        <v>26</v>
      </c>
      <c r="B14" s="25">
        <f>'Aug''25'!G17</f>
        <v>0</v>
      </c>
      <c r="C14" s="25">
        <f>'Sept''25'!G17</f>
        <v>0</v>
      </c>
      <c r="D14" s="25">
        <f>'Oct''25'!G17</f>
        <v>0</v>
      </c>
      <c r="E14" s="25">
        <f>'Nov''25'!G17</f>
        <v>0</v>
      </c>
      <c r="F14" s="25">
        <f>'Dec''25'!G17</f>
        <v>0</v>
      </c>
      <c r="G14" s="25">
        <f>'Jan''26'!G17</f>
        <v>0</v>
      </c>
      <c r="H14" s="25">
        <f>'Feb''26'!G17</f>
        <v>0</v>
      </c>
      <c r="I14" s="25">
        <f>'March''26'!G17</f>
        <v>0</v>
      </c>
      <c r="J14" s="25">
        <f>'April''26'!G17</f>
        <v>0</v>
      </c>
      <c r="K14" s="25">
        <f>'May''26'!G17</f>
        <v>0</v>
      </c>
      <c r="L14" s="25">
        <f>'June''26'!G17</f>
        <v>0</v>
      </c>
      <c r="M14" s="64">
        <f>'July''26'!G17</f>
        <v>0</v>
      </c>
    </row>
    <row r="15" spans="1:13" ht="14.25" customHeight="1" x14ac:dyDescent="0.2">
      <c r="A15" s="25" t="s">
        <v>27</v>
      </c>
      <c r="B15" s="25">
        <f>'Aug''25'!G18</f>
        <v>0</v>
      </c>
      <c r="C15" s="25">
        <f>'Sept''25'!G18</f>
        <v>0</v>
      </c>
      <c r="D15" s="25">
        <f>'Oct''25'!G18</f>
        <v>0</v>
      </c>
      <c r="E15" s="25">
        <f>'Nov''25'!G18</f>
        <v>0</v>
      </c>
      <c r="F15" s="25">
        <f>'Dec''25'!G18</f>
        <v>0</v>
      </c>
      <c r="G15" s="25">
        <f>'Jan''26'!G18</f>
        <v>0</v>
      </c>
      <c r="H15" s="25">
        <f>'Feb''26'!G18</f>
        <v>0</v>
      </c>
      <c r="I15" s="25">
        <f>'March''26'!G18</f>
        <v>0</v>
      </c>
      <c r="J15" s="25">
        <f>'April''26'!G18</f>
        <v>0</v>
      </c>
      <c r="K15" s="25">
        <f>'May''26'!G18</f>
        <v>0</v>
      </c>
      <c r="L15" s="25">
        <f>'June''26'!G18</f>
        <v>0</v>
      </c>
      <c r="M15" s="64">
        <f>'July''26'!G18</f>
        <v>0</v>
      </c>
    </row>
    <row r="16" spans="1:13" ht="14.25" customHeight="1" x14ac:dyDescent="0.2">
      <c r="A16" s="25" t="s">
        <v>28</v>
      </c>
      <c r="B16" s="25">
        <f>'Aug''25'!G19</f>
        <v>0</v>
      </c>
      <c r="C16" s="25">
        <f>'Sept''25'!G19</f>
        <v>0</v>
      </c>
      <c r="D16" s="25">
        <f>'Oct''25'!G19</f>
        <v>0</v>
      </c>
      <c r="E16" s="25">
        <f>'Nov''25'!G19</f>
        <v>0</v>
      </c>
      <c r="F16" s="25">
        <f>'Dec''25'!G19</f>
        <v>0</v>
      </c>
      <c r="G16" s="25">
        <f>'Jan''26'!G19</f>
        <v>0</v>
      </c>
      <c r="H16" s="25">
        <f>'Feb''26'!G19</f>
        <v>0</v>
      </c>
      <c r="I16" s="25">
        <f>'March''26'!G19</f>
        <v>0</v>
      </c>
      <c r="J16" s="25">
        <f>'April''26'!G19</f>
        <v>0</v>
      </c>
      <c r="K16" s="25">
        <f>'May''26'!G19</f>
        <v>0</v>
      </c>
      <c r="L16" s="25">
        <f>'June''26'!G19</f>
        <v>0</v>
      </c>
      <c r="M16" s="64">
        <f>'July''26'!G19</f>
        <v>0</v>
      </c>
    </row>
    <row r="17" spans="1:13" ht="14.25" customHeight="1" x14ac:dyDescent="0.2">
      <c r="A17" s="25" t="s">
        <v>29</v>
      </c>
      <c r="B17" s="25">
        <f>'Aug''25'!G20</f>
        <v>0</v>
      </c>
      <c r="C17" s="25">
        <f>'Sept''25'!G20</f>
        <v>0</v>
      </c>
      <c r="D17" s="25">
        <f>'Oct''25'!G20</f>
        <v>0</v>
      </c>
      <c r="E17" s="25">
        <f>'Nov''25'!G20</f>
        <v>0</v>
      </c>
      <c r="F17" s="25">
        <f>'Dec''25'!G20</f>
        <v>0</v>
      </c>
      <c r="G17" s="25">
        <f>'Jan''26'!G20</f>
        <v>0</v>
      </c>
      <c r="H17" s="25">
        <f>'Feb''26'!G20</f>
        <v>0</v>
      </c>
      <c r="I17" s="25">
        <f>'March''26'!G20</f>
        <v>0</v>
      </c>
      <c r="J17" s="25">
        <f>'April''26'!G20</f>
        <v>0</v>
      </c>
      <c r="K17" s="25">
        <f>'May''26'!G20</f>
        <v>0</v>
      </c>
      <c r="L17" s="25">
        <f>'June''26'!G20</f>
        <v>0</v>
      </c>
      <c r="M17" s="64">
        <f>'July''26'!G20</f>
        <v>0</v>
      </c>
    </row>
    <row r="18" spans="1:13" ht="14.25" customHeight="1" thickBot="1" x14ac:dyDescent="0.25">
      <c r="A18" s="24" t="s">
        <v>30</v>
      </c>
      <c r="B18" s="24">
        <f>'Aug''25'!G21</f>
        <v>0</v>
      </c>
      <c r="C18" s="24">
        <f>'Sept''25'!G21</f>
        <v>0</v>
      </c>
      <c r="D18" s="24">
        <f>'Oct''25'!G21</f>
        <v>0</v>
      </c>
      <c r="E18" s="24">
        <f>'Nov''25'!G21</f>
        <v>0</v>
      </c>
      <c r="F18" s="24">
        <f>'Dec''25'!G21</f>
        <v>0</v>
      </c>
      <c r="G18" s="24">
        <f>'Jan''26'!G21</f>
        <v>0</v>
      </c>
      <c r="H18" s="24">
        <f>'Feb''26'!G21</f>
        <v>0</v>
      </c>
      <c r="I18" s="24">
        <f>'March''26'!G21</f>
        <v>0</v>
      </c>
      <c r="J18" s="24">
        <f>'April''26'!G21</f>
        <v>0</v>
      </c>
      <c r="K18" s="24">
        <f>'May''26'!G21</f>
        <v>0</v>
      </c>
      <c r="L18" s="24">
        <f>'June''26'!G21</f>
        <v>0</v>
      </c>
      <c r="M18" s="63">
        <f>'July''26'!G21</f>
        <v>0</v>
      </c>
    </row>
    <row r="19" spans="1:13" ht="14.25" customHeight="1" thickBot="1" x14ac:dyDescent="0.25">
      <c r="A19" s="22" t="s">
        <v>31</v>
      </c>
      <c r="B19" s="76">
        <f>'Aug''25'!G22</f>
        <v>0</v>
      </c>
      <c r="C19" s="76">
        <f>'Sept''25'!G22</f>
        <v>0</v>
      </c>
      <c r="D19" s="76">
        <f>'Oct''25'!G22</f>
        <v>0</v>
      </c>
      <c r="E19" s="76">
        <f>'Nov''25'!G22</f>
        <v>0</v>
      </c>
      <c r="F19" s="76">
        <f>'Dec''25'!G22</f>
        <v>0</v>
      </c>
      <c r="G19" s="76">
        <f>'Jan''26'!G22</f>
        <v>0</v>
      </c>
      <c r="H19" s="76">
        <f>'Feb''26'!G22</f>
        <v>0</v>
      </c>
      <c r="I19" s="76">
        <f>'March''26'!G22</f>
        <v>0</v>
      </c>
      <c r="J19" s="76">
        <f>'April''26'!G22</f>
        <v>0</v>
      </c>
      <c r="K19" s="76">
        <f>'May''26'!G22</f>
        <v>0</v>
      </c>
      <c r="L19" s="76">
        <f>'June''26'!G22</f>
        <v>0</v>
      </c>
      <c r="M19" s="77">
        <f>'July''26'!G22</f>
        <v>0</v>
      </c>
    </row>
    <row r="20" spans="1:13" ht="14.25" customHeight="1" x14ac:dyDescent="0.2">
      <c r="A20" s="28" t="s">
        <v>32</v>
      </c>
      <c r="B20" s="28">
        <f>'Aug''25'!G23</f>
        <v>0</v>
      </c>
      <c r="C20" s="28">
        <f>'Sept''25'!G23</f>
        <v>0</v>
      </c>
      <c r="D20" s="28">
        <f>'Oct''25'!G23</f>
        <v>0</v>
      </c>
      <c r="E20" s="28">
        <f>'Nov''25'!G23</f>
        <v>0</v>
      </c>
      <c r="F20" s="28">
        <f>'Dec''25'!G23</f>
        <v>0</v>
      </c>
      <c r="G20" s="28">
        <f>'Jan''26'!G23</f>
        <v>0</v>
      </c>
      <c r="H20" s="28">
        <f>'Feb''26'!G23</f>
        <v>0</v>
      </c>
      <c r="I20" s="28">
        <f>'March''26'!G23</f>
        <v>0</v>
      </c>
      <c r="J20" s="28">
        <f>'April''26'!G23</f>
        <v>0</v>
      </c>
      <c r="K20" s="28">
        <f>'May''26'!G23</f>
        <v>0</v>
      </c>
      <c r="L20" s="28">
        <f>'June''26'!G23</f>
        <v>0</v>
      </c>
      <c r="M20" s="66">
        <f>'July''26'!G23</f>
        <v>0</v>
      </c>
    </row>
    <row r="21" spans="1:13" ht="14.25" customHeight="1" x14ac:dyDescent="0.2">
      <c r="A21" s="29" t="s">
        <v>33</v>
      </c>
      <c r="B21" s="29">
        <f>'Aug''25'!G24</f>
        <v>0</v>
      </c>
      <c r="C21" s="29">
        <f>'Sept''25'!G24</f>
        <v>0</v>
      </c>
      <c r="D21" s="29">
        <f>'Oct''25'!G24</f>
        <v>0</v>
      </c>
      <c r="E21" s="29">
        <f>'Nov''25'!G24</f>
        <v>0</v>
      </c>
      <c r="F21" s="29">
        <f>'Dec''25'!G24</f>
        <v>0</v>
      </c>
      <c r="G21" s="29">
        <f>'Jan''26'!G24</f>
        <v>0</v>
      </c>
      <c r="H21" s="29">
        <f>'Feb''26'!G24</f>
        <v>0</v>
      </c>
      <c r="I21" s="29">
        <f>'March''26'!G24</f>
        <v>0</v>
      </c>
      <c r="J21" s="29">
        <f>'April''26'!G24</f>
        <v>0</v>
      </c>
      <c r="K21" s="29">
        <f>'May''26'!G24</f>
        <v>0</v>
      </c>
      <c r="L21" s="29">
        <f>'June''26'!G24</f>
        <v>0</v>
      </c>
      <c r="M21" s="67">
        <f>'July''26'!G24</f>
        <v>0</v>
      </c>
    </row>
    <row r="22" spans="1:13" ht="14.25" customHeight="1" x14ac:dyDescent="0.2">
      <c r="A22" s="29" t="s">
        <v>34</v>
      </c>
      <c r="B22" s="29">
        <f>'Aug''25'!G25</f>
        <v>0</v>
      </c>
      <c r="C22" s="29">
        <f>'Sept''25'!G25</f>
        <v>0</v>
      </c>
      <c r="D22" s="29">
        <f>'Oct''25'!G25</f>
        <v>0</v>
      </c>
      <c r="E22" s="29">
        <f>'Nov''25'!G25</f>
        <v>0</v>
      </c>
      <c r="F22" s="29">
        <f>'Dec''25'!G25</f>
        <v>0</v>
      </c>
      <c r="G22" s="29">
        <f>'Jan''26'!G25</f>
        <v>0</v>
      </c>
      <c r="H22" s="29">
        <f>'Feb''26'!G25</f>
        <v>0</v>
      </c>
      <c r="I22" s="29">
        <f>'March''26'!G25</f>
        <v>0</v>
      </c>
      <c r="J22" s="29">
        <f>'April''26'!G25</f>
        <v>0</v>
      </c>
      <c r="K22" s="29">
        <f>'May''26'!G25</f>
        <v>0</v>
      </c>
      <c r="L22" s="29">
        <f>'June''26'!G25</f>
        <v>0</v>
      </c>
      <c r="M22" s="67">
        <f>'July''26'!G25</f>
        <v>0</v>
      </c>
    </row>
    <row r="23" spans="1:13" ht="14.25" customHeight="1" x14ac:dyDescent="0.2">
      <c r="A23" s="29" t="s">
        <v>35</v>
      </c>
      <c r="B23" s="29">
        <f>'Aug''25'!G26</f>
        <v>0</v>
      </c>
      <c r="C23" s="29">
        <f>'Sept''25'!G26</f>
        <v>0</v>
      </c>
      <c r="D23" s="29">
        <f>'Oct''25'!G26</f>
        <v>0</v>
      </c>
      <c r="E23" s="29">
        <f>'Nov''25'!G26</f>
        <v>0</v>
      </c>
      <c r="F23" s="29">
        <f>'Dec''25'!G26</f>
        <v>0</v>
      </c>
      <c r="G23" s="29">
        <f>'Jan''26'!G26</f>
        <v>0</v>
      </c>
      <c r="H23" s="29">
        <f>'Feb''26'!G26</f>
        <v>0</v>
      </c>
      <c r="I23" s="29">
        <f>'March''26'!G26</f>
        <v>0</v>
      </c>
      <c r="J23" s="29">
        <f>'April''26'!G26</f>
        <v>0</v>
      </c>
      <c r="K23" s="29">
        <f>'May''26'!G26</f>
        <v>0</v>
      </c>
      <c r="L23" s="29">
        <f>'June''26'!G26</f>
        <v>0</v>
      </c>
      <c r="M23" s="67">
        <f>'July''26'!G26</f>
        <v>0</v>
      </c>
    </row>
    <row r="24" spans="1:13" ht="14.25" customHeight="1" x14ac:dyDescent="0.2">
      <c r="A24" s="29" t="s">
        <v>36</v>
      </c>
      <c r="B24" s="29">
        <f>'Aug''25'!G27</f>
        <v>0</v>
      </c>
      <c r="C24" s="29">
        <f>'Sept''25'!G27</f>
        <v>0</v>
      </c>
      <c r="D24" s="29">
        <f>'Oct''25'!G27</f>
        <v>0</v>
      </c>
      <c r="E24" s="29">
        <f>'Nov''25'!G27</f>
        <v>0</v>
      </c>
      <c r="F24" s="29">
        <f>'Dec''25'!G27</f>
        <v>0</v>
      </c>
      <c r="G24" s="29">
        <f>'Jan''26'!G27</f>
        <v>0</v>
      </c>
      <c r="H24" s="29">
        <f>'Feb''26'!G27</f>
        <v>0</v>
      </c>
      <c r="I24" s="29">
        <f>'March''26'!G27</f>
        <v>0</v>
      </c>
      <c r="J24" s="29">
        <f>'April''26'!G27</f>
        <v>0</v>
      </c>
      <c r="K24" s="29">
        <f>'May''26'!G27</f>
        <v>0</v>
      </c>
      <c r="L24" s="29">
        <f>'June''26'!G27</f>
        <v>0</v>
      </c>
      <c r="M24" s="67">
        <f>'July''26'!G27</f>
        <v>0</v>
      </c>
    </row>
    <row r="25" spans="1:13" ht="14.25" customHeight="1" x14ac:dyDescent="0.2">
      <c r="A25" s="29" t="s">
        <v>37</v>
      </c>
      <c r="B25" s="29">
        <f>'Aug''25'!G28</f>
        <v>0</v>
      </c>
      <c r="C25" s="29">
        <f>'Sept''25'!G28</f>
        <v>0</v>
      </c>
      <c r="D25" s="29">
        <f>'Oct''25'!G28</f>
        <v>0</v>
      </c>
      <c r="E25" s="29">
        <f>'Nov''25'!G28</f>
        <v>0</v>
      </c>
      <c r="F25" s="29">
        <f>'Dec''25'!G28</f>
        <v>0</v>
      </c>
      <c r="G25" s="29">
        <f>'Jan''26'!G28</f>
        <v>0</v>
      </c>
      <c r="H25" s="29">
        <f>'Feb''26'!G28</f>
        <v>0</v>
      </c>
      <c r="I25" s="29">
        <f>'March''26'!G28</f>
        <v>0</v>
      </c>
      <c r="J25" s="29">
        <f>'April''26'!G28</f>
        <v>0</v>
      </c>
      <c r="K25" s="29">
        <f>'May''26'!G28</f>
        <v>0</v>
      </c>
      <c r="L25" s="29">
        <f>'June''26'!G28</f>
        <v>0</v>
      </c>
      <c r="M25" s="67">
        <f>'July''26'!G28</f>
        <v>0</v>
      </c>
    </row>
    <row r="26" spans="1:13" ht="14.25" customHeight="1" x14ac:dyDescent="0.2">
      <c r="A26" s="29" t="s">
        <v>38</v>
      </c>
      <c r="B26" s="29">
        <f>'Aug''25'!G29</f>
        <v>0</v>
      </c>
      <c r="C26" s="29">
        <f>'Sept''25'!G29</f>
        <v>0</v>
      </c>
      <c r="D26" s="29">
        <f>'Oct''25'!G29</f>
        <v>0</v>
      </c>
      <c r="E26" s="29">
        <f>'Nov''25'!G29</f>
        <v>0</v>
      </c>
      <c r="F26" s="29">
        <f>'Dec''25'!G29</f>
        <v>0</v>
      </c>
      <c r="G26" s="29">
        <f>'Jan''26'!G29</f>
        <v>0</v>
      </c>
      <c r="H26" s="29">
        <f>'Feb''26'!G29</f>
        <v>0</v>
      </c>
      <c r="I26" s="29">
        <f>'March''26'!G29</f>
        <v>0</v>
      </c>
      <c r="J26" s="29">
        <f>'April''26'!G29</f>
        <v>0</v>
      </c>
      <c r="K26" s="29">
        <f>'May''26'!G29</f>
        <v>0</v>
      </c>
      <c r="L26" s="29">
        <f>'June''26'!G29</f>
        <v>0</v>
      </c>
      <c r="M26" s="67">
        <f>'July''26'!G29</f>
        <v>0</v>
      </c>
    </row>
    <row r="27" spans="1:13" ht="14.25" customHeight="1" thickBot="1" x14ac:dyDescent="0.25">
      <c r="A27" s="30" t="s">
        <v>39</v>
      </c>
      <c r="B27" s="30">
        <f>'Aug''25'!G30</f>
        <v>0</v>
      </c>
      <c r="C27" s="30">
        <f>'Sept''25'!G30</f>
        <v>0</v>
      </c>
      <c r="D27" s="30">
        <f>'Oct''25'!G30</f>
        <v>0</v>
      </c>
      <c r="E27" s="30">
        <f>'Nov''25'!G30</f>
        <v>0</v>
      </c>
      <c r="F27" s="30">
        <f>'Dec''25'!G30</f>
        <v>0</v>
      </c>
      <c r="G27" s="30">
        <f>'Jan''26'!G30</f>
        <v>0</v>
      </c>
      <c r="H27" s="30">
        <f>'Feb''26'!G30</f>
        <v>0</v>
      </c>
      <c r="I27" s="30">
        <f>'March''26'!G30</f>
        <v>0</v>
      </c>
      <c r="J27" s="30">
        <f>'April''26'!G30</f>
        <v>0</v>
      </c>
      <c r="K27" s="30">
        <f>'May''26'!G30</f>
        <v>0</v>
      </c>
      <c r="L27" s="30">
        <f>'June''26'!G30</f>
        <v>0</v>
      </c>
      <c r="M27" s="68">
        <f>'July''26'!G30</f>
        <v>0</v>
      </c>
    </row>
    <row r="28" spans="1:13" ht="14.25" customHeight="1" thickBot="1" x14ac:dyDescent="0.25">
      <c r="A28" s="69" t="s">
        <v>40</v>
      </c>
      <c r="B28" s="74">
        <f>'Aug''25'!G31</f>
        <v>0</v>
      </c>
      <c r="C28" s="74">
        <f>'Sept''25'!G31</f>
        <v>0</v>
      </c>
      <c r="D28" s="74">
        <f>'Oct''25'!G31</f>
        <v>0</v>
      </c>
      <c r="E28" s="74">
        <f>'Nov''25'!G31</f>
        <v>0</v>
      </c>
      <c r="F28" s="74">
        <f>'Dec''25'!G31</f>
        <v>0</v>
      </c>
      <c r="G28" s="74">
        <f>'Jan''26'!G31</f>
        <v>0</v>
      </c>
      <c r="H28" s="74">
        <f>'Feb''26'!G31</f>
        <v>0</v>
      </c>
      <c r="I28" s="74">
        <f>'March''26'!G31</f>
        <v>0</v>
      </c>
      <c r="J28" s="74">
        <f>'April''26'!G31</f>
        <v>0</v>
      </c>
      <c r="K28" s="74">
        <f>'May''26'!G31</f>
        <v>0</v>
      </c>
      <c r="L28" s="74">
        <f>'June''26'!G31</f>
        <v>0</v>
      </c>
      <c r="M28" s="75">
        <f>'July''26'!G31</f>
        <v>0</v>
      </c>
    </row>
    <row r="29" spans="1:13" ht="15" customHeight="1" thickBot="1" x14ac:dyDescent="0.25">
      <c r="A29" s="17" t="s">
        <v>41</v>
      </c>
      <c r="B29" s="14">
        <f>'Aug''25'!G33</f>
        <v>0</v>
      </c>
      <c r="C29" s="14">
        <f>'Sept''25'!G33</f>
        <v>0</v>
      </c>
      <c r="D29" s="14">
        <f>'Oct''25'!G33</f>
        <v>0</v>
      </c>
      <c r="E29" s="14">
        <f>'Nov''25'!G33</f>
        <v>0</v>
      </c>
      <c r="F29" s="14">
        <f>'Dec''25'!G33</f>
        <v>0</v>
      </c>
      <c r="G29" s="14">
        <f>'Jan''26'!G33</f>
        <v>0</v>
      </c>
      <c r="H29" s="14">
        <f>'Feb''26'!G33</f>
        <v>0</v>
      </c>
      <c r="I29" s="14">
        <f>'March''26'!G33</f>
        <v>0</v>
      </c>
      <c r="J29" s="14">
        <f>'April''26'!G33</f>
        <v>0</v>
      </c>
      <c r="K29" s="14">
        <f>'May''26'!G33</f>
        <v>0</v>
      </c>
      <c r="L29" s="14">
        <f>'June''26'!G33</f>
        <v>0</v>
      </c>
      <c r="M29" s="15">
        <f>'July''26'!G33</f>
        <v>0</v>
      </c>
    </row>
    <row r="30" spans="1:13" ht="14.25" customHeight="1" thickBot="1" x14ac:dyDescent="0.25">
      <c r="A30" s="16" t="s">
        <v>42</v>
      </c>
      <c r="B30" s="3"/>
      <c r="C30" s="3"/>
      <c r="D30" s="3"/>
      <c r="E30" s="3"/>
    </row>
    <row r="31" spans="1:13" s="5" customFormat="1" ht="21.75" customHeight="1" x14ac:dyDescent="0.2">
      <c r="A31" s="18" t="s">
        <v>43</v>
      </c>
      <c r="B31" s="8">
        <f>'Aug''25'!G33</f>
        <v>0</v>
      </c>
      <c r="C31" s="8">
        <f>'Sept''25'!G33</f>
        <v>0</v>
      </c>
      <c r="D31" s="8">
        <f>'Oct''25'!G33</f>
        <v>0</v>
      </c>
      <c r="E31" s="8">
        <f>'Nov''25'!G33</f>
        <v>0</v>
      </c>
      <c r="F31" s="9">
        <f>'Dec''25'!G33</f>
        <v>0</v>
      </c>
      <c r="G31" s="9">
        <f>'Jan''26'!G33</f>
        <v>0</v>
      </c>
      <c r="H31" s="9">
        <f>'Feb''26'!G33</f>
        <v>0</v>
      </c>
      <c r="I31" s="9">
        <f>'March''26'!G33</f>
        <v>0</v>
      </c>
      <c r="J31" s="9">
        <f>'April''26'!G33</f>
        <v>0</v>
      </c>
      <c r="K31" s="9">
        <f>'May''26'!G33</f>
        <v>0</v>
      </c>
      <c r="L31" s="9">
        <f>'June''26'!G33</f>
        <v>0</v>
      </c>
      <c r="M31" s="10">
        <f>'July''26'!G33</f>
        <v>0</v>
      </c>
    </row>
    <row r="32" spans="1:13" s="5" customFormat="1" ht="21.75" customHeight="1" x14ac:dyDescent="0.2">
      <c r="A32" s="185" t="s">
        <v>44</v>
      </c>
      <c r="B32" s="181">
        <f>SUM(B19)</f>
        <v>0</v>
      </c>
      <c r="C32" s="181">
        <f>SUM(B19:C19)</f>
        <v>0</v>
      </c>
      <c r="D32" s="181">
        <f>SUM(B19:D19)</f>
        <v>0</v>
      </c>
      <c r="E32" s="181">
        <f>SUM(B19:E19)</f>
        <v>0</v>
      </c>
      <c r="F32" s="182">
        <f>SUM(B19:F19)</f>
        <v>0</v>
      </c>
      <c r="G32" s="182">
        <f>SUM(B19:G19)</f>
        <v>0</v>
      </c>
      <c r="H32" s="182">
        <f>SUM(B19:H19)</f>
        <v>0</v>
      </c>
      <c r="I32" s="182">
        <f>SUM(B19:I19)</f>
        <v>0</v>
      </c>
      <c r="J32" s="182">
        <f>SUM(B19:J19)</f>
        <v>0</v>
      </c>
      <c r="K32" s="182">
        <f>SUM(B19:K19)</f>
        <v>0</v>
      </c>
      <c r="L32" s="182">
        <f>SUM(B19:L19)</f>
        <v>0</v>
      </c>
      <c r="M32" s="183">
        <f>SUM(B19:M19)</f>
        <v>0</v>
      </c>
    </row>
    <row r="33" spans="1:13" ht="14.25" customHeight="1" x14ac:dyDescent="0.2">
      <c r="A33" s="184" t="s">
        <v>45</v>
      </c>
      <c r="B33" s="186">
        <f>SUM(B4)</f>
        <v>0</v>
      </c>
      <c r="C33" s="186">
        <f>SUM(B4:C4)</f>
        <v>0</v>
      </c>
      <c r="D33" s="186">
        <f>SUM(B4:D4)</f>
        <v>0</v>
      </c>
      <c r="E33" s="186">
        <f>SUM(B4:E4)</f>
        <v>0</v>
      </c>
      <c r="F33" s="187">
        <f>SUM(B4:F4)</f>
        <v>0</v>
      </c>
      <c r="G33" s="187">
        <f>SUM(B4:G4)</f>
        <v>0</v>
      </c>
      <c r="H33" s="187">
        <f>SUM(B4:H4)</f>
        <v>0</v>
      </c>
      <c r="I33" s="187">
        <f>SUM(B4:I4)</f>
        <v>0</v>
      </c>
      <c r="J33" s="187">
        <f>SUM(B4:J4)</f>
        <v>0</v>
      </c>
      <c r="K33" s="187">
        <f>SUM(B4:K4)</f>
        <v>0</v>
      </c>
      <c r="L33" s="187">
        <f>SUM(B4:L4)</f>
        <v>0</v>
      </c>
      <c r="M33" s="187">
        <f>SUM(B4:M4)</f>
        <v>0</v>
      </c>
    </row>
    <row r="34" spans="1:13" ht="14.25" customHeight="1" x14ac:dyDescent="0.2">
      <c r="A34" s="200" t="s">
        <v>46</v>
      </c>
      <c r="B34" s="201">
        <f>SUM(B5)</f>
        <v>0</v>
      </c>
      <c r="C34" s="201">
        <f>SUM(B5:C5)</f>
        <v>0</v>
      </c>
      <c r="D34" s="201">
        <f>SUM(B5:D5)</f>
        <v>0</v>
      </c>
      <c r="E34" s="201">
        <f>SUM(B5:E5)</f>
        <v>0</v>
      </c>
      <c r="F34" s="202">
        <f>SUM(B5:F5)</f>
        <v>0</v>
      </c>
      <c r="G34" s="202">
        <f>SUM(B5:G5)</f>
        <v>0</v>
      </c>
      <c r="H34" s="202">
        <f>SUM(B5:H5)</f>
        <v>0</v>
      </c>
      <c r="I34" s="202">
        <f>SUM(B5:I5)</f>
        <v>0</v>
      </c>
      <c r="J34" s="202">
        <f>SUM(B5:J5)</f>
        <v>0</v>
      </c>
      <c r="K34" s="202">
        <f>SUM(B5:K5)</f>
        <v>0</v>
      </c>
      <c r="L34" s="202">
        <f>SUM(B5:L5)</f>
        <v>0</v>
      </c>
      <c r="M34" s="187">
        <f>SUM(B5:M5)</f>
        <v>0</v>
      </c>
    </row>
    <row r="35" spans="1:13" ht="14.25" customHeight="1" x14ac:dyDescent="0.2">
      <c r="A35" s="215" t="s">
        <v>47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7"/>
      <c r="M35" s="203">
        <f>SUM(M33:M34)</f>
        <v>0</v>
      </c>
    </row>
  </sheetData>
  <sheetProtection selectLockedCells="1"/>
  <mergeCells count="4">
    <mergeCell ref="A1:M1"/>
    <mergeCell ref="B2:D2"/>
    <mergeCell ref="F2:M2"/>
    <mergeCell ref="A35:L35"/>
  </mergeCells>
  <printOptions horizontalCentered="1" verticalCentered="1"/>
  <pageMargins left="0.25" right="0.25" top="0.75" bottom="0.75" header="0.3" footer="0.3"/>
  <pageSetup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1"/>
  <sheetViews>
    <sheetView zoomScale="150" workbookViewId="0">
      <selection activeCell="D33" sqref="D33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7.5" style="80" customWidth="1"/>
    <col min="8" max="16384" width="9.1640625" style="80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75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76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138" t="s">
        <v>110</v>
      </c>
      <c r="C6" s="6" t="s">
        <v>111</v>
      </c>
      <c r="D6" s="6" t="s">
        <v>112</v>
      </c>
      <c r="E6" s="6" t="s">
        <v>113</v>
      </c>
      <c r="F6" s="7" t="s">
        <v>114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 t="shared" ref="C22:F22" si="2">SUM(C12:C21)</f>
        <v>0</v>
      </c>
      <c r="D22" s="110">
        <f t="shared" si="2"/>
        <v>0</v>
      </c>
      <c r="E22" s="110">
        <f t="shared" si="2"/>
        <v>0</v>
      </c>
      <c r="F22" s="96">
        <f t="shared" si="2"/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00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F32" si="4">SUM(C7:C8,C12:C21,C23:C30)</f>
        <v>0</v>
      </c>
      <c r="D32" s="116">
        <f t="shared" si="4"/>
        <v>0</v>
      </c>
      <c r="E32" s="116">
        <f t="shared" si="4"/>
        <v>0</v>
      </c>
      <c r="F32" s="101">
        <f t="shared" si="4"/>
        <v>0</v>
      </c>
      <c r="G32" s="101">
        <f t="shared" si="0"/>
        <v>0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'Feb ''22'!D33+G22</f>
        <v>12</v>
      </c>
      <c r="E33" s="224" t="s">
        <v>67</v>
      </c>
      <c r="F33" s="225"/>
      <c r="G33" s="102">
        <f>'Feb ''22'!G33+G32</f>
        <v>12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  <c r="G34"/>
    </row>
    <row r="35" spans="1:7" ht="45" x14ac:dyDescent="0.2">
      <c r="A35" s="220" t="s">
        <v>69</v>
      </c>
      <c r="B35" s="121" t="s">
        <v>70</v>
      </c>
      <c r="C35" s="119" t="s">
        <v>71</v>
      </c>
      <c r="D35" s="119" t="s">
        <v>72</v>
      </c>
      <c r="E35" s="119" t="s">
        <v>82</v>
      </c>
      <c r="F35" s="120" t="s">
        <v>74</v>
      </c>
      <c r="G35"/>
    </row>
    <row r="36" spans="1:7" ht="27" customHeight="1" thickBot="1" x14ac:dyDescent="0.25">
      <c r="A36" s="221"/>
      <c r="B36" s="58"/>
      <c r="C36" s="59"/>
      <c r="D36" s="59"/>
      <c r="E36" s="59"/>
      <c r="F36" s="60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1"/>
  <sheetViews>
    <sheetView zoomScale="150" workbookViewId="0">
      <selection activeCell="F6" sqref="F6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16384" width="9.1640625" style="80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75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76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138">
        <v>44652</v>
      </c>
      <c r="C6" s="6" t="s">
        <v>115</v>
      </c>
      <c r="D6" s="6" t="s">
        <v>116</v>
      </c>
      <c r="E6" s="6" t="s">
        <v>117</v>
      </c>
      <c r="F6" s="7" t="s">
        <v>118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 t="shared" ref="C22:F22" si="2">SUM(C12:C21)</f>
        <v>0</v>
      </c>
      <c r="D22" s="110">
        <f t="shared" si="2"/>
        <v>0</v>
      </c>
      <c r="E22" s="110">
        <f t="shared" si="2"/>
        <v>0</v>
      </c>
      <c r="F22" s="96">
        <f t="shared" si="2"/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00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F32" si="4">SUM(C7:C8,C12:C21,C23:C30)</f>
        <v>0</v>
      </c>
      <c r="D32" s="116">
        <f t="shared" si="4"/>
        <v>0</v>
      </c>
      <c r="E32" s="116">
        <f t="shared" si="4"/>
        <v>0</v>
      </c>
      <c r="F32" s="101">
        <f t="shared" si="4"/>
        <v>0</v>
      </c>
      <c r="G32" s="101">
        <f t="shared" si="0"/>
        <v>0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'Mar ''22'!D33+G22</f>
        <v>12</v>
      </c>
      <c r="E33" s="224" t="s">
        <v>67</v>
      </c>
      <c r="F33" s="225"/>
      <c r="G33" s="102">
        <f>'Mar ''22'!G33+G32</f>
        <v>12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  <c r="G34"/>
    </row>
    <row r="35" spans="1:7" ht="45" x14ac:dyDescent="0.2">
      <c r="A35" s="220" t="s">
        <v>69</v>
      </c>
      <c r="B35" s="121" t="s">
        <v>70</v>
      </c>
      <c r="C35" s="119" t="s">
        <v>71</v>
      </c>
      <c r="D35" s="119" t="s">
        <v>72</v>
      </c>
      <c r="E35" s="119" t="s">
        <v>82</v>
      </c>
      <c r="F35" s="120" t="s">
        <v>74</v>
      </c>
      <c r="G35"/>
    </row>
    <row r="36" spans="1:7" ht="27" customHeight="1" thickBot="1" x14ac:dyDescent="0.25">
      <c r="A36" s="221"/>
      <c r="B36" s="58"/>
      <c r="C36" s="59"/>
      <c r="D36" s="59"/>
      <c r="E36" s="59"/>
      <c r="F36" s="60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1"/>
  <sheetViews>
    <sheetView zoomScale="144" workbookViewId="0">
      <selection activeCell="D33" sqref="D33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7.6640625" style="80" customWidth="1"/>
    <col min="8" max="16384" width="9.1640625" style="80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75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76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138" t="s">
        <v>119</v>
      </c>
      <c r="C6" s="6" t="s">
        <v>120</v>
      </c>
      <c r="D6" s="6" t="s">
        <v>121</v>
      </c>
      <c r="E6" s="6" t="s">
        <v>122</v>
      </c>
      <c r="F6" s="137" t="s">
        <v>123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 t="shared" ref="C22:F22" si="2">SUM(C12:C21)</f>
        <v>0</v>
      </c>
      <c r="D22" s="110">
        <f t="shared" si="2"/>
        <v>0</v>
      </c>
      <c r="E22" s="110">
        <f t="shared" si="2"/>
        <v>0</v>
      </c>
      <c r="F22" s="96">
        <f t="shared" si="2"/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00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F32" si="4">SUM(C7:C8,C12:C21,C23:C30)</f>
        <v>0</v>
      </c>
      <c r="D32" s="116">
        <f t="shared" si="4"/>
        <v>0</v>
      </c>
      <c r="E32" s="116">
        <f t="shared" si="4"/>
        <v>0</v>
      </c>
      <c r="F32" s="101">
        <f t="shared" si="4"/>
        <v>0</v>
      </c>
      <c r="G32" s="101">
        <f t="shared" si="0"/>
        <v>0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'Apr ''22'!D33+G22</f>
        <v>12</v>
      </c>
      <c r="E33" s="224" t="s">
        <v>67</v>
      </c>
      <c r="F33" s="225"/>
      <c r="G33" s="102">
        <f>'Apr ''22'!G33+G32</f>
        <v>12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  <c r="G34"/>
    </row>
    <row r="35" spans="1:7" ht="45" x14ac:dyDescent="0.2">
      <c r="A35" s="220" t="s">
        <v>69</v>
      </c>
      <c r="B35" s="121" t="s">
        <v>70</v>
      </c>
      <c r="C35" s="119" t="s">
        <v>71</v>
      </c>
      <c r="D35" s="119" t="s">
        <v>72</v>
      </c>
      <c r="E35" s="119" t="s">
        <v>82</v>
      </c>
      <c r="F35" s="120" t="s">
        <v>74</v>
      </c>
      <c r="G35"/>
    </row>
    <row r="36" spans="1:7" ht="27" customHeight="1" thickBot="1" x14ac:dyDescent="0.25">
      <c r="A36" s="221"/>
      <c r="B36" s="58"/>
      <c r="C36" s="59"/>
      <c r="D36" s="59"/>
      <c r="E36" s="59"/>
      <c r="F36" s="60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1"/>
  <sheetViews>
    <sheetView zoomScale="141" workbookViewId="0">
      <selection activeCell="D33" sqref="D33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7.5" style="80" customWidth="1"/>
    <col min="8" max="16384" width="9.1640625" style="80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75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76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6" t="s">
        <v>124</v>
      </c>
      <c r="C6" s="6" t="s">
        <v>125</v>
      </c>
      <c r="D6" s="6" t="s">
        <v>126</v>
      </c>
      <c r="E6" s="6" t="s">
        <v>127</v>
      </c>
      <c r="F6" s="6" t="s">
        <v>128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139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140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141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142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143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144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145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145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145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145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145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145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145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145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146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 t="shared" ref="C22:F22" si="2">SUM(C12:C21)</f>
        <v>0</v>
      </c>
      <c r="D22" s="110">
        <f t="shared" si="2"/>
        <v>0</v>
      </c>
      <c r="E22" s="110">
        <f t="shared" si="2"/>
        <v>0</v>
      </c>
      <c r="F22" s="147">
        <f t="shared" si="2"/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14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149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149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149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149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149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149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150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51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F32" si="4">SUM(C7:C8,C12:C21,C23:C30)</f>
        <v>0</v>
      </c>
      <c r="D32" s="116">
        <f t="shared" si="4"/>
        <v>0</v>
      </c>
      <c r="E32" s="116">
        <f t="shared" si="4"/>
        <v>0</v>
      </c>
      <c r="F32" s="152">
        <f t="shared" si="4"/>
        <v>0</v>
      </c>
      <c r="G32" s="101">
        <f t="shared" si="0"/>
        <v>0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'May ''22'!D33+G22</f>
        <v>12</v>
      </c>
      <c r="E33" s="224" t="s">
        <v>67</v>
      </c>
      <c r="F33" s="225"/>
      <c r="G33" s="102">
        <f>'May ''22'!G33+G32</f>
        <v>12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  <c r="G34"/>
    </row>
    <row r="35" spans="1:7" ht="45" x14ac:dyDescent="0.2">
      <c r="A35" s="229" t="s">
        <v>69</v>
      </c>
      <c r="B35" s="55" t="s">
        <v>70</v>
      </c>
      <c r="C35" s="56" t="s">
        <v>71</v>
      </c>
      <c r="D35" s="56" t="s">
        <v>72</v>
      </c>
      <c r="E35" s="56" t="s">
        <v>82</v>
      </c>
      <c r="F35" s="57" t="s">
        <v>74</v>
      </c>
    </row>
    <row r="36" spans="1:7" ht="27" customHeight="1" thickBot="1" x14ac:dyDescent="0.25">
      <c r="A36" s="230"/>
      <c r="B36" s="58"/>
      <c r="C36" s="59"/>
      <c r="D36" s="59"/>
      <c r="E36" s="59"/>
      <c r="F36" s="60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90F97-BEC4-479E-8815-68EA1DE3E17A}">
  <dimension ref="A1:Z43"/>
  <sheetViews>
    <sheetView tabSelected="1" zoomScale="150" workbookViewId="0">
      <selection activeCell="I29" sqref="I29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26.6640625" style="80" customWidth="1"/>
    <col min="9" max="9" width="38.5" style="80" customWidth="1"/>
    <col min="10" max="10" width="67.33203125" style="80" customWidth="1"/>
    <col min="11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129</v>
      </c>
      <c r="B3" s="218"/>
      <c r="C3" s="218"/>
      <c r="D3" s="218"/>
      <c r="E3" s="218"/>
      <c r="F3" s="218"/>
      <c r="G3" s="218"/>
    </row>
    <row r="4" spans="1:14" ht="14.25" customHeight="1" x14ac:dyDescent="0.2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  <c r="H5" s="209" t="s">
        <v>201</v>
      </c>
      <c r="I5" s="210"/>
    </row>
    <row r="6" spans="1:14" ht="13.5" customHeight="1" x14ac:dyDescent="0.2">
      <c r="A6" s="106" t="s">
        <v>3</v>
      </c>
      <c r="B6" s="138">
        <v>45870</v>
      </c>
      <c r="C6" s="6" t="s">
        <v>130</v>
      </c>
      <c r="D6" s="6" t="s">
        <v>131</v>
      </c>
      <c r="E6" s="6" t="s">
        <v>132</v>
      </c>
      <c r="F6" s="7" t="s">
        <v>133</v>
      </c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172"/>
      <c r="C7" s="173"/>
      <c r="D7" s="173"/>
      <c r="E7" s="173"/>
      <c r="F7" s="174"/>
      <c r="G7" s="175">
        <f>SUM(B7:F7)</f>
        <v>0</v>
      </c>
    </row>
    <row r="8" spans="1:14" ht="13.5" customHeight="1" x14ac:dyDescent="0.2">
      <c r="A8" s="21" t="s">
        <v>17</v>
      </c>
      <c r="B8" s="176"/>
      <c r="C8" s="177"/>
      <c r="D8" s="177"/>
      <c r="E8" s="177"/>
      <c r="F8" s="178"/>
      <c r="G8" s="179">
        <f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F9" si="0">SUM(C7:C8)</f>
        <v>0</v>
      </c>
      <c r="D9" s="108">
        <f t="shared" si="0"/>
        <v>0</v>
      </c>
      <c r="E9" s="108">
        <f t="shared" si="0"/>
        <v>0</v>
      </c>
      <c r="F9" s="90">
        <f t="shared" si="0"/>
        <v>0</v>
      </c>
      <c r="G9" s="90">
        <f>SUM(B9:F9)</f>
        <v>0</v>
      </c>
    </row>
    <row r="10" spans="1:14" ht="13.5" customHeight="1" x14ac:dyDescent="0.2">
      <c r="A10" s="23" t="s">
        <v>19</v>
      </c>
      <c r="B10" s="154"/>
      <c r="C10" s="155"/>
      <c r="D10" s="155"/>
      <c r="E10" s="155"/>
      <c r="F10" s="156"/>
      <c r="G10" s="91">
        <f t="shared" ref="G10:G31" si="1">SUM(B10:F10)</f>
        <v>0</v>
      </c>
    </row>
    <row r="11" spans="1:14" ht="13.5" customHeight="1" x14ac:dyDescent="0.2">
      <c r="A11" s="24" t="s">
        <v>20</v>
      </c>
      <c r="B11" s="157"/>
      <c r="C11" s="158"/>
      <c r="D11" s="158"/>
      <c r="E11" s="158"/>
      <c r="F11" s="159"/>
      <c r="G11" s="92">
        <f t="shared" si="1"/>
        <v>0</v>
      </c>
    </row>
    <row r="12" spans="1:14" ht="13.5" customHeight="1" x14ac:dyDescent="0.2">
      <c r="A12" s="23" t="s">
        <v>21</v>
      </c>
      <c r="B12" s="160"/>
      <c r="C12" s="161"/>
      <c r="D12" s="161"/>
      <c r="E12" s="161"/>
      <c r="F12" s="162"/>
      <c r="G12" s="93">
        <f t="shared" si="1"/>
        <v>0</v>
      </c>
    </row>
    <row r="13" spans="1:14" ht="13.5" customHeight="1" x14ac:dyDescent="0.2">
      <c r="A13" s="25" t="s">
        <v>22</v>
      </c>
      <c r="B13" s="160"/>
      <c r="C13" s="161"/>
      <c r="D13" s="161"/>
      <c r="E13" s="161"/>
      <c r="F13" s="162"/>
      <c r="G13" s="94">
        <f t="shared" si="1"/>
        <v>0</v>
      </c>
    </row>
    <row r="14" spans="1:14" ht="13.5" customHeight="1" x14ac:dyDescent="0.2">
      <c r="A14" s="25" t="s">
        <v>23</v>
      </c>
      <c r="B14" s="160"/>
      <c r="C14" s="161"/>
      <c r="D14" s="161"/>
      <c r="E14" s="161"/>
      <c r="F14" s="162"/>
      <c r="G14" s="94">
        <f t="shared" si="1"/>
        <v>0</v>
      </c>
    </row>
    <row r="15" spans="1:14" ht="13.5" customHeight="1" x14ac:dyDescent="0.2">
      <c r="A15" s="26" t="s">
        <v>24</v>
      </c>
      <c r="B15" s="160"/>
      <c r="C15" s="161"/>
      <c r="D15" s="161"/>
      <c r="E15" s="161"/>
      <c r="F15" s="162"/>
      <c r="G15" s="94">
        <f t="shared" si="1"/>
        <v>0</v>
      </c>
    </row>
    <row r="16" spans="1:14" ht="13.5" customHeight="1" x14ac:dyDescent="0.2">
      <c r="A16" s="25" t="s">
        <v>25</v>
      </c>
      <c r="B16" s="160"/>
      <c r="C16" s="161"/>
      <c r="D16" s="161"/>
      <c r="E16" s="161"/>
      <c r="F16" s="162"/>
      <c r="G16" s="94">
        <f t="shared" si="1"/>
        <v>0</v>
      </c>
    </row>
    <row r="17" spans="1:7" ht="13.5" customHeight="1" x14ac:dyDescent="0.2">
      <c r="A17" s="25" t="s">
        <v>26</v>
      </c>
      <c r="B17" s="160"/>
      <c r="C17" s="161"/>
      <c r="D17" s="161"/>
      <c r="E17" s="161"/>
      <c r="F17" s="162"/>
      <c r="G17" s="94">
        <f t="shared" si="1"/>
        <v>0</v>
      </c>
    </row>
    <row r="18" spans="1:7" ht="13.5" customHeight="1" x14ac:dyDescent="0.2">
      <c r="A18" s="25" t="s">
        <v>27</v>
      </c>
      <c r="B18" s="160"/>
      <c r="C18" s="161"/>
      <c r="D18" s="161"/>
      <c r="E18" s="161"/>
      <c r="F18" s="162"/>
      <c r="G18" s="94">
        <f t="shared" si="1"/>
        <v>0</v>
      </c>
    </row>
    <row r="19" spans="1:7" ht="13.5" customHeight="1" x14ac:dyDescent="0.2">
      <c r="A19" s="25" t="s">
        <v>28</v>
      </c>
      <c r="B19" s="160"/>
      <c r="C19" s="161"/>
      <c r="D19" s="161"/>
      <c r="E19" s="161"/>
      <c r="F19" s="162"/>
      <c r="G19" s="94">
        <f t="shared" si="1"/>
        <v>0</v>
      </c>
    </row>
    <row r="20" spans="1:7" ht="13.5" customHeight="1" x14ac:dyDescent="0.2">
      <c r="A20" s="25" t="s">
        <v>29</v>
      </c>
      <c r="B20" s="160"/>
      <c r="C20" s="161"/>
      <c r="D20" s="161"/>
      <c r="E20" s="161"/>
      <c r="F20" s="162"/>
      <c r="G20" s="94">
        <f t="shared" si="1"/>
        <v>0</v>
      </c>
    </row>
    <row r="21" spans="1:7" ht="13.5" customHeight="1" x14ac:dyDescent="0.2">
      <c r="A21" s="24" t="s">
        <v>30</v>
      </c>
      <c r="B21" s="163"/>
      <c r="C21" s="164"/>
      <c r="D21" s="164"/>
      <c r="E21" s="164"/>
      <c r="F21" s="165"/>
      <c r="G21" s="95">
        <f t="shared" si="1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96">
        <f>SUM(F12:F21)</f>
        <v>0</v>
      </c>
      <c r="G22" s="96">
        <f t="shared" si="1"/>
        <v>0</v>
      </c>
    </row>
    <row r="23" spans="1:7" ht="13.5" customHeight="1" x14ac:dyDescent="0.2">
      <c r="A23" s="28" t="s">
        <v>32</v>
      </c>
      <c r="B23" s="166"/>
      <c r="C23" s="167"/>
      <c r="D23" s="167"/>
      <c r="E23" s="167"/>
      <c r="F23" s="168"/>
      <c r="G23" s="97">
        <f t="shared" si="1"/>
        <v>0</v>
      </c>
    </row>
    <row r="24" spans="1:7" ht="13.5" customHeight="1" x14ac:dyDescent="0.2">
      <c r="A24" s="29" t="s">
        <v>33</v>
      </c>
      <c r="B24" s="166"/>
      <c r="C24" s="167"/>
      <c r="D24" s="167"/>
      <c r="E24" s="167"/>
      <c r="F24" s="168"/>
      <c r="G24" s="98">
        <f t="shared" si="1"/>
        <v>0</v>
      </c>
    </row>
    <row r="25" spans="1:7" ht="13.5" customHeight="1" x14ac:dyDescent="0.2">
      <c r="A25" s="29" t="s">
        <v>34</v>
      </c>
      <c r="B25" s="166"/>
      <c r="C25" s="167"/>
      <c r="D25" s="167"/>
      <c r="E25" s="167"/>
      <c r="F25" s="168"/>
      <c r="G25" s="98">
        <f t="shared" si="1"/>
        <v>0</v>
      </c>
    </row>
    <row r="26" spans="1:7" ht="13.5" customHeight="1" x14ac:dyDescent="0.2">
      <c r="A26" s="29" t="s">
        <v>35</v>
      </c>
      <c r="B26" s="166"/>
      <c r="C26" s="167"/>
      <c r="D26" s="167"/>
      <c r="E26" s="167"/>
      <c r="F26" s="168"/>
      <c r="G26" s="98">
        <f t="shared" si="1"/>
        <v>0</v>
      </c>
    </row>
    <row r="27" spans="1:7" ht="13.5" customHeight="1" x14ac:dyDescent="0.2">
      <c r="A27" s="29" t="s">
        <v>36</v>
      </c>
      <c r="B27" s="166"/>
      <c r="C27" s="167"/>
      <c r="D27" s="167"/>
      <c r="E27" s="167"/>
      <c r="F27" s="168"/>
      <c r="G27" s="98">
        <f t="shared" si="1"/>
        <v>0</v>
      </c>
    </row>
    <row r="28" spans="1:7" ht="13.5" customHeight="1" x14ac:dyDescent="0.2">
      <c r="A28" s="29" t="s">
        <v>37</v>
      </c>
      <c r="B28" s="166"/>
      <c r="C28" s="167"/>
      <c r="D28" s="167"/>
      <c r="E28" s="167"/>
      <c r="F28" s="168"/>
      <c r="G28" s="98">
        <f t="shared" si="1"/>
        <v>0</v>
      </c>
    </row>
    <row r="29" spans="1:7" ht="13.5" customHeight="1" x14ac:dyDescent="0.2">
      <c r="A29" s="29" t="s">
        <v>38</v>
      </c>
      <c r="B29" s="166"/>
      <c r="C29" s="167"/>
      <c r="D29" s="167"/>
      <c r="E29" s="167"/>
      <c r="F29" s="168"/>
      <c r="G29" s="98">
        <f t="shared" si="1"/>
        <v>0</v>
      </c>
    </row>
    <row r="30" spans="1:7" ht="13.5" customHeight="1" x14ac:dyDescent="0.2">
      <c r="A30" s="30" t="s">
        <v>39</v>
      </c>
      <c r="B30" s="169"/>
      <c r="C30" s="170"/>
      <c r="D30" s="170"/>
      <c r="E30" s="170"/>
      <c r="F30" s="171"/>
      <c r="G30" s="99">
        <f t="shared" si="1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00">
        <f t="shared" si="2"/>
        <v>0</v>
      </c>
      <c r="G31" s="100">
        <f t="shared" si="1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01">
        <f>SUM(F7:F8,F12:F21,F23:F30)</f>
        <v>0</v>
      </c>
      <c r="G32" s="101">
        <f>SUM(B32:F32)</f>
        <v>0</v>
      </c>
    </row>
    <row r="33" spans="1:26" ht="20.25" customHeight="1" x14ac:dyDescent="0.2">
      <c r="A33" s="117" t="s">
        <v>65</v>
      </c>
      <c r="B33" s="224" t="s">
        <v>66</v>
      </c>
      <c r="C33" s="231"/>
      <c r="D33" s="118">
        <f>G22</f>
        <v>0</v>
      </c>
      <c r="E33" s="224" t="s">
        <v>67</v>
      </c>
      <c r="F33" s="225"/>
      <c r="G33" s="102">
        <f>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G7</f>
        <v>0</v>
      </c>
      <c r="E34" s="224" t="s">
        <v>136</v>
      </c>
      <c r="F34" s="225"/>
      <c r="G34" s="207">
        <f>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EFA1-554B-4D9D-9858-BC0B0FD2EC45}">
  <dimension ref="A1:Z43"/>
  <sheetViews>
    <sheetView zoomScale="150" workbookViewId="0">
      <selection activeCell="H5" sqref="H5:I6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17.6640625" style="80" bestFit="1" customWidth="1"/>
    <col min="9" max="9" width="26" style="80" customWidth="1"/>
    <col min="10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138</v>
      </c>
      <c r="B3" s="218"/>
      <c r="C3" s="218"/>
      <c r="D3" s="218"/>
      <c r="E3" s="218"/>
      <c r="F3" s="218"/>
      <c r="G3" s="218"/>
    </row>
    <row r="4" spans="1:14" ht="14.25" customHeight="1" x14ac:dyDescent="0.2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  <c r="H5" s="209" t="s">
        <v>201</v>
      </c>
      <c r="I5" s="210"/>
    </row>
    <row r="6" spans="1:14" ht="13.5" customHeight="1" x14ac:dyDescent="0.2">
      <c r="A6" s="106" t="s">
        <v>3</v>
      </c>
      <c r="B6" s="138" t="s">
        <v>139</v>
      </c>
      <c r="C6" s="6" t="s">
        <v>140</v>
      </c>
      <c r="D6" s="6" t="s">
        <v>141</v>
      </c>
      <c r="E6" s="6" t="s">
        <v>142</v>
      </c>
      <c r="F6" s="137" t="s">
        <v>143</v>
      </c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x14ac:dyDescent="0.2">
      <c r="A8" s="21" t="s">
        <v>17</v>
      </c>
      <c r="B8" s="41"/>
      <c r="C8" s="42"/>
      <c r="D8" s="42"/>
      <c r="E8" s="42"/>
      <c r="F8" s="32"/>
      <c r="G8" s="89">
        <f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F9" si="0">SUM(C7:C8)</f>
        <v>0</v>
      </c>
      <c r="D9" s="108">
        <f t="shared" si="0"/>
        <v>0</v>
      </c>
      <c r="E9" s="108">
        <f t="shared" si="0"/>
        <v>0</v>
      </c>
      <c r="F9" s="90">
        <f t="shared" si="0"/>
        <v>0</v>
      </c>
      <c r="G9" s="90">
        <f t="shared" ref="G9:G32" si="1">SUM(B9:F9)</f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1"/>
        <v>0</v>
      </c>
    </row>
    <row r="11" spans="1:14" ht="13.5" customHeight="1" x14ac:dyDescent="0.2">
      <c r="A11" s="24" t="s">
        <v>20</v>
      </c>
      <c r="B11" s="45"/>
      <c r="C11" s="46"/>
      <c r="D11" s="46"/>
      <c r="E11" s="46"/>
      <c r="F11" s="34"/>
      <c r="G11" s="92">
        <f t="shared" si="1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1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1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1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1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1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1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1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1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1"/>
        <v>0</v>
      </c>
    </row>
    <row r="21" spans="1:7" ht="13.5" customHeight="1" x14ac:dyDescent="0.2">
      <c r="A21" s="24" t="s">
        <v>30</v>
      </c>
      <c r="B21" s="51"/>
      <c r="C21" s="52"/>
      <c r="D21" s="52"/>
      <c r="E21" s="52"/>
      <c r="F21" s="37"/>
      <c r="G21" s="95">
        <f t="shared" si="1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96">
        <f>SUM(F12:F21)</f>
        <v>0</v>
      </c>
      <c r="G22" s="96">
        <f t="shared" si="1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1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1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1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1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1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1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1"/>
        <v>0</v>
      </c>
    </row>
    <row r="30" spans="1:7" ht="13.5" customHeight="1" x14ac:dyDescent="0.2">
      <c r="A30" s="30" t="s">
        <v>39</v>
      </c>
      <c r="B30" s="85"/>
      <c r="C30" s="86"/>
      <c r="D30" s="86"/>
      <c r="E30" s="86"/>
      <c r="F30" s="87"/>
      <c r="G30" s="99">
        <f t="shared" si="1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00">
        <f t="shared" si="2"/>
        <v>0</v>
      </c>
      <c r="G31" s="100">
        <f t="shared" si="1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01">
        <f>SUM(F7:F8,F12:F21,F23:F30)</f>
        <v>0</v>
      </c>
      <c r="G32" s="101">
        <f t="shared" si="1"/>
        <v>0</v>
      </c>
    </row>
    <row r="33" spans="1:26" ht="20.25" customHeight="1" x14ac:dyDescent="0.2">
      <c r="A33" s="117" t="s">
        <v>65</v>
      </c>
      <c r="B33" s="224" t="s">
        <v>66</v>
      </c>
      <c r="C33" s="225"/>
      <c r="D33" s="118">
        <f>'Aug''25'!D33+G22</f>
        <v>0</v>
      </c>
      <c r="E33" s="224" t="s">
        <v>67</v>
      </c>
      <c r="F33" s="225"/>
      <c r="G33" s="102">
        <f>'Aug''25'!G33+G32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'Aug''25'!D34+G7</f>
        <v>0</v>
      </c>
      <c r="E34" s="224" t="s">
        <v>136</v>
      </c>
      <c r="F34" s="225"/>
      <c r="G34" s="207">
        <f>'Aug''25'!G34+G8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0DA7-092B-4791-A56C-DACEB6951F80}">
  <dimension ref="A1:Z43"/>
  <sheetViews>
    <sheetView zoomScale="150" workbookViewId="0">
      <selection activeCell="H5" sqref="H5:I6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17.6640625" style="80" bestFit="1" customWidth="1"/>
    <col min="9" max="9" width="27" style="80" customWidth="1"/>
    <col min="10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144</v>
      </c>
      <c r="B3" s="218"/>
      <c r="C3" s="218"/>
      <c r="D3" s="218"/>
      <c r="E3" s="218"/>
      <c r="F3" s="218"/>
      <c r="G3" s="218"/>
    </row>
    <row r="4" spans="1:14" ht="14.25" customHeight="1" x14ac:dyDescent="0.2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  <c r="H5" s="209" t="s">
        <v>201</v>
      </c>
      <c r="I5" s="210"/>
    </row>
    <row r="6" spans="1:14" ht="13.5" customHeight="1" x14ac:dyDescent="0.2">
      <c r="A6" s="106" t="s">
        <v>3</v>
      </c>
      <c r="B6" s="138" t="s">
        <v>145</v>
      </c>
      <c r="C6" s="6" t="s">
        <v>146</v>
      </c>
      <c r="D6" s="6" t="s">
        <v>147</v>
      </c>
      <c r="E6" s="138" t="s">
        <v>148</v>
      </c>
      <c r="F6" s="137" t="s">
        <v>149</v>
      </c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x14ac:dyDescent="0.2">
      <c r="A8" s="21" t="s">
        <v>17</v>
      </c>
      <c r="B8" s="41"/>
      <c r="C8" s="42"/>
      <c r="D8" s="42"/>
      <c r="E8" s="42"/>
      <c r="F8" s="32"/>
      <c r="G8" s="89">
        <f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E9" si="0">SUM(C7:C8)</f>
        <v>0</v>
      </c>
      <c r="D9" s="108">
        <f t="shared" si="0"/>
        <v>0</v>
      </c>
      <c r="E9" s="108">
        <f t="shared" si="0"/>
        <v>0</v>
      </c>
      <c r="F9" s="90">
        <f>SUM(F7:F8)</f>
        <v>0</v>
      </c>
      <c r="G9" s="90">
        <f>SUM(B9:F9)</f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ref="G10:G32" si="1">SUM(B10:F10)</f>
        <v>0</v>
      </c>
    </row>
    <row r="11" spans="1:14" ht="13.5" customHeight="1" x14ac:dyDescent="0.2">
      <c r="A11" s="24" t="s">
        <v>20</v>
      </c>
      <c r="B11" s="45"/>
      <c r="C11" s="46"/>
      <c r="D11" s="46"/>
      <c r="E11" s="46"/>
      <c r="F11" s="34"/>
      <c r="G11" s="92">
        <f t="shared" si="1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1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1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1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1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1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1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1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1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1"/>
        <v>0</v>
      </c>
    </row>
    <row r="21" spans="1:7" ht="13.5" customHeight="1" x14ac:dyDescent="0.2">
      <c r="A21" s="24" t="s">
        <v>30</v>
      </c>
      <c r="B21" s="51"/>
      <c r="C21" s="52"/>
      <c r="D21" s="52"/>
      <c r="E21" s="52"/>
      <c r="F21" s="37"/>
      <c r="G21" s="95">
        <f t="shared" si="1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96">
        <f>SUM(F12:F21)</f>
        <v>0</v>
      </c>
      <c r="G22" s="96">
        <f t="shared" si="1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1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1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1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1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1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1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1"/>
        <v>0</v>
      </c>
    </row>
    <row r="30" spans="1:7" ht="13.5" customHeight="1" x14ac:dyDescent="0.2">
      <c r="A30" s="30" t="s">
        <v>39</v>
      </c>
      <c r="B30" s="85"/>
      <c r="C30" s="86"/>
      <c r="D30" s="86"/>
      <c r="E30" s="86"/>
      <c r="F30" s="87"/>
      <c r="G30" s="99">
        <f t="shared" si="1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00">
        <f t="shared" si="2"/>
        <v>0</v>
      </c>
      <c r="G31" s="100">
        <f t="shared" si="1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01">
        <f>SUM(F7:F8,F12:F21,F23:F30)</f>
        <v>0</v>
      </c>
      <c r="G32" s="101">
        <f t="shared" si="1"/>
        <v>0</v>
      </c>
    </row>
    <row r="33" spans="1:26" ht="20.25" customHeight="1" x14ac:dyDescent="0.2">
      <c r="A33" s="117" t="s">
        <v>65</v>
      </c>
      <c r="B33" s="224" t="s">
        <v>66</v>
      </c>
      <c r="C33" s="225"/>
      <c r="D33" s="118">
        <f>'Sept''25'!D33+G22</f>
        <v>0</v>
      </c>
      <c r="E33" s="224" t="s">
        <v>67</v>
      </c>
      <c r="F33" s="225"/>
      <c r="G33" s="102">
        <f>'Sept''25'!G33+G32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'Sept''25'!D34+G7</f>
        <v>0</v>
      </c>
      <c r="E34" s="224" t="s">
        <v>136</v>
      </c>
      <c r="F34" s="225"/>
      <c r="G34" s="207">
        <f>'Sept''25'!G34+G8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2BC67-56F1-4844-9CC9-E899A6656D59}">
  <dimension ref="A1:Z43"/>
  <sheetViews>
    <sheetView zoomScale="150" workbookViewId="0">
      <selection activeCell="I18" sqref="I18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17.6640625" style="80" bestFit="1" customWidth="1"/>
    <col min="9" max="9" width="29.6640625" style="80" customWidth="1"/>
    <col min="10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150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97" t="s">
        <v>57</v>
      </c>
      <c r="G5" s="222" t="s">
        <v>58</v>
      </c>
      <c r="H5" s="209" t="s">
        <v>201</v>
      </c>
      <c r="I5" s="210"/>
    </row>
    <row r="6" spans="1:14" ht="13.5" customHeight="1" thickBot="1" x14ac:dyDescent="0.25">
      <c r="A6" s="106" t="s">
        <v>3</v>
      </c>
      <c r="B6" s="138" t="s">
        <v>151</v>
      </c>
      <c r="C6" s="6" t="s">
        <v>152</v>
      </c>
      <c r="D6" s="138" t="s">
        <v>153</v>
      </c>
      <c r="E6" s="6" t="s">
        <v>154</v>
      </c>
      <c r="F6" s="196"/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39"/>
      <c r="C7" s="40"/>
      <c r="D7" s="40"/>
      <c r="E7" s="40"/>
      <c r="F7" s="188"/>
      <c r="G7" s="88">
        <f>SUM(B7:F7)</f>
        <v>0</v>
      </c>
    </row>
    <row r="8" spans="1:14" ht="13.5" customHeight="1" x14ac:dyDescent="0.2">
      <c r="A8" s="21" t="s">
        <v>17</v>
      </c>
      <c r="B8" s="41"/>
      <c r="C8" s="42"/>
      <c r="D8" s="42"/>
      <c r="E8" s="42"/>
      <c r="F8" s="189"/>
      <c r="G8" s="89">
        <f t="shared" ref="G8:G32" si="0"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1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188"/>
      <c r="G10" s="91">
        <f t="shared" si="0"/>
        <v>0</v>
      </c>
    </row>
    <row r="11" spans="1:14" ht="13.5" customHeight="1" x14ac:dyDescent="0.2">
      <c r="A11" s="24" t="s">
        <v>20</v>
      </c>
      <c r="B11" s="45"/>
      <c r="C11" s="46"/>
      <c r="D11" s="46"/>
      <c r="E11" s="46"/>
      <c r="F11" s="191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192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193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193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193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193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193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193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193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193"/>
      <c r="G20" s="94">
        <f t="shared" si="0"/>
        <v>0</v>
      </c>
    </row>
    <row r="21" spans="1:7" ht="13.5" customHeight="1" x14ac:dyDescent="0.2">
      <c r="A21" s="24" t="s">
        <v>30</v>
      </c>
      <c r="B21" s="51"/>
      <c r="C21" s="52"/>
      <c r="D21" s="52"/>
      <c r="E21" s="52"/>
      <c r="F21" s="189"/>
      <c r="G21" s="95">
        <f t="shared" si="0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194">
        <f>SUM(F12:F21)</f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192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193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193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193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193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193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193"/>
      <c r="G29" s="98">
        <f t="shared" si="0"/>
        <v>0</v>
      </c>
    </row>
    <row r="30" spans="1:7" ht="13.5" customHeight="1" x14ac:dyDescent="0.2">
      <c r="A30" s="30" t="s">
        <v>39</v>
      </c>
      <c r="B30" s="85"/>
      <c r="C30" s="86"/>
      <c r="D30" s="86"/>
      <c r="E30" s="86"/>
      <c r="F30" s="189"/>
      <c r="G30" s="99">
        <f t="shared" si="0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95">
        <f t="shared" si="2"/>
        <v>0</v>
      </c>
      <c r="G31" s="100">
        <f t="shared" si="0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95">
        <f>SUM(F7:F8,F12:F21,F23:F30)</f>
        <v>0</v>
      </c>
      <c r="G32" s="101">
        <f t="shared" si="0"/>
        <v>0</v>
      </c>
    </row>
    <row r="33" spans="1:26" ht="20.25" customHeight="1" x14ac:dyDescent="0.2">
      <c r="A33" s="117" t="s">
        <v>65</v>
      </c>
      <c r="B33" s="224" t="s">
        <v>66</v>
      </c>
      <c r="C33" s="225"/>
      <c r="D33" s="118">
        <f>'Oct''25'!D33+G22</f>
        <v>0</v>
      </c>
      <c r="E33" s="224" t="s">
        <v>67</v>
      </c>
      <c r="F33" s="225"/>
      <c r="G33" s="102">
        <f>'Oct''25'!G33+G32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'Oct''25'!D34+G7</f>
        <v>0</v>
      </c>
      <c r="E34" s="224" t="s">
        <v>136</v>
      </c>
      <c r="F34" s="225"/>
      <c r="G34" s="207">
        <f>'Oct''25'!G34+G8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B4C9-6E5D-42CC-8A01-21291BE6F14F}">
  <dimension ref="A1:Z43"/>
  <sheetViews>
    <sheetView zoomScale="150" workbookViewId="0">
      <selection activeCell="H5" sqref="H5:I6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17.6640625" style="80" bestFit="1" customWidth="1"/>
    <col min="9" max="9" width="31" style="80" customWidth="1"/>
    <col min="10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155</v>
      </c>
      <c r="B3" s="218"/>
      <c r="C3" s="218"/>
      <c r="D3" s="218"/>
      <c r="E3" s="218"/>
      <c r="F3" s="218"/>
      <c r="G3" s="218"/>
    </row>
    <row r="4" spans="1:14" ht="14.25" customHeight="1" x14ac:dyDescent="0.2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  <c r="H5" s="209" t="s">
        <v>201</v>
      </c>
      <c r="I5" s="210"/>
    </row>
    <row r="6" spans="1:14" ht="13.5" customHeight="1" x14ac:dyDescent="0.2">
      <c r="A6" s="106" t="s">
        <v>3</v>
      </c>
      <c r="B6" s="138" t="s">
        <v>156</v>
      </c>
      <c r="C6" s="6" t="s">
        <v>157</v>
      </c>
      <c r="D6" s="138" t="s">
        <v>158</v>
      </c>
      <c r="E6" s="6" t="s">
        <v>159</v>
      </c>
      <c r="F6" s="7" t="s">
        <v>160</v>
      </c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x14ac:dyDescent="0.2">
      <c r="A8" s="21" t="s">
        <v>17</v>
      </c>
      <c r="B8" s="41"/>
      <c r="C8" s="42"/>
      <c r="D8" s="42"/>
      <c r="E8" s="42"/>
      <c r="F8" s="32"/>
      <c r="G8" s="89">
        <f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F9" si="0">SUM(C7:C8)</f>
        <v>0</v>
      </c>
      <c r="D9" s="108">
        <f t="shared" si="0"/>
        <v>0</v>
      </c>
      <c r="E9" s="108">
        <f t="shared" si="0"/>
        <v>0</v>
      </c>
      <c r="F9" s="90">
        <f t="shared" si="0"/>
        <v>0</v>
      </c>
      <c r="G9" s="90">
        <f t="shared" ref="G9:G32" si="1">SUM(B9:F9)</f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1"/>
        <v>0</v>
      </c>
    </row>
    <row r="11" spans="1:14" ht="13.5" customHeight="1" x14ac:dyDescent="0.2">
      <c r="A11" s="24" t="s">
        <v>20</v>
      </c>
      <c r="B11" s="45"/>
      <c r="C11" s="46"/>
      <c r="D11" s="46"/>
      <c r="E11" s="46"/>
      <c r="F11" s="34"/>
      <c r="G11" s="92">
        <f t="shared" si="1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1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1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1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1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1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1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1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1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1"/>
        <v>0</v>
      </c>
    </row>
    <row r="21" spans="1:7" ht="13.5" customHeight="1" x14ac:dyDescent="0.2">
      <c r="A21" s="24" t="s">
        <v>30</v>
      </c>
      <c r="B21" s="51"/>
      <c r="C21" s="52"/>
      <c r="D21" s="52"/>
      <c r="E21" s="52"/>
      <c r="F21" s="37"/>
      <c r="G21" s="95">
        <f t="shared" si="1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96">
        <f>SUM(F12:F21)</f>
        <v>0</v>
      </c>
      <c r="G22" s="96">
        <f>SUM(B22:F22)</f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1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1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1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1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1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1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1"/>
        <v>0</v>
      </c>
    </row>
    <row r="30" spans="1:7" ht="13.5" customHeight="1" x14ac:dyDescent="0.2">
      <c r="A30" s="30" t="s">
        <v>39</v>
      </c>
      <c r="B30" s="85"/>
      <c r="C30" s="86"/>
      <c r="D30" s="86"/>
      <c r="E30" s="86"/>
      <c r="F30" s="87"/>
      <c r="G30" s="99">
        <f t="shared" si="1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00">
        <f t="shared" si="2"/>
        <v>0</v>
      </c>
      <c r="G31" s="100">
        <f t="shared" si="1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01">
        <f>SUM(F7:F8,F12:F21,F23:F30)</f>
        <v>0</v>
      </c>
      <c r="G32" s="101">
        <f t="shared" si="1"/>
        <v>0</v>
      </c>
    </row>
    <row r="33" spans="1:26" ht="20.25" customHeight="1" x14ac:dyDescent="0.2">
      <c r="A33" s="117" t="s">
        <v>65</v>
      </c>
      <c r="B33" s="224" t="s">
        <v>66</v>
      </c>
      <c r="C33" s="225"/>
      <c r="D33" s="118">
        <f>'Nov''25'!D33+G22</f>
        <v>0</v>
      </c>
      <c r="E33" s="224" t="s">
        <v>67</v>
      </c>
      <c r="F33" s="225"/>
      <c r="G33" s="102">
        <f>'Nov''25'!G33+G32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'Nov''25'!D34+G7</f>
        <v>0</v>
      </c>
      <c r="E34" s="224" t="s">
        <v>136</v>
      </c>
      <c r="F34" s="225"/>
      <c r="G34" s="207">
        <f>'Nov''25'!G34+G8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8D511-6A1E-4934-BA16-F3C9E2CE956F}">
  <dimension ref="A1:Z43"/>
  <sheetViews>
    <sheetView zoomScale="150" workbookViewId="0">
      <selection activeCell="H5" sqref="H5:I6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17.6640625" style="80" bestFit="1" customWidth="1"/>
    <col min="9" max="9" width="22" style="80" customWidth="1"/>
    <col min="10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161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  <c r="H5" s="209" t="s">
        <v>201</v>
      </c>
      <c r="I5" s="210"/>
    </row>
    <row r="6" spans="1:14" ht="13.5" customHeight="1" thickBot="1" x14ac:dyDescent="0.25">
      <c r="A6" s="106" t="s">
        <v>3</v>
      </c>
      <c r="B6" s="138" t="s">
        <v>162</v>
      </c>
      <c r="C6" s="6" t="s">
        <v>163</v>
      </c>
      <c r="D6" s="6" t="s">
        <v>164</v>
      </c>
      <c r="E6" s="6" t="s">
        <v>165</v>
      </c>
      <c r="F6" s="7" t="s">
        <v>166</v>
      </c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x14ac:dyDescent="0.2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x14ac:dyDescent="0.2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x14ac:dyDescent="0.2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96">
        <f>SUM(F12:F21)</f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x14ac:dyDescent="0.2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00">
        <f t="shared" si="2"/>
        <v>0</v>
      </c>
      <c r="G31" s="100">
        <f t="shared" si="0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01">
        <f>SUM(F7:F8,F12:F21,F23:F30)</f>
        <v>0</v>
      </c>
      <c r="G32" s="101">
        <f t="shared" si="0"/>
        <v>0</v>
      </c>
    </row>
    <row r="33" spans="1:26" ht="20.25" customHeight="1" x14ac:dyDescent="0.2">
      <c r="A33" s="117" t="s">
        <v>65</v>
      </c>
      <c r="B33" s="224" t="s">
        <v>66</v>
      </c>
      <c r="C33" s="225"/>
      <c r="D33" s="118">
        <f>'Dec''25'!D33+G22</f>
        <v>0</v>
      </c>
      <c r="E33" s="224" t="s">
        <v>67</v>
      </c>
      <c r="F33" s="225"/>
      <c r="G33" s="102">
        <f>'Dec''25'!G33+G32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'Dec''25'!D34+G7</f>
        <v>0</v>
      </c>
      <c r="E34" s="224" t="s">
        <v>136</v>
      </c>
      <c r="F34" s="225"/>
      <c r="G34" s="207">
        <f>'Dec''25'!G34+G8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6"/>
  <sheetViews>
    <sheetView zoomScale="116" zoomScaleNormal="100" workbookViewId="0">
      <selection activeCell="E44" sqref="E44"/>
    </sheetView>
  </sheetViews>
  <sheetFormatPr baseColWidth="10" defaultColWidth="9.1640625" defaultRowHeight="13.5" customHeight="1" x14ac:dyDescent="0.2"/>
  <cols>
    <col min="1" max="1" width="33.33203125" style="80" customWidth="1"/>
    <col min="2" max="6" width="14.6640625" style="80" customWidth="1"/>
    <col min="7" max="7" width="8.6640625" style="80" customWidth="1"/>
    <col min="8" max="16384" width="9.1640625" style="80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50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6" t="s">
        <v>59</v>
      </c>
      <c r="C6" s="6" t="s">
        <v>60</v>
      </c>
      <c r="D6" s="6" t="s">
        <v>61</v>
      </c>
      <c r="E6" s="6" t="s">
        <v>62</v>
      </c>
      <c r="F6" s="7" t="s">
        <v>63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>
        <v>3</v>
      </c>
      <c r="E14" s="50"/>
      <c r="F14" s="36"/>
      <c r="G14" s="94">
        <f t="shared" si="0"/>
        <v>3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>SUM(C12:C21)</f>
        <v>0</v>
      </c>
      <c r="D22" s="110">
        <f t="shared" ref="D22:F22" si="2">SUM(D12:D21)</f>
        <v>3</v>
      </c>
      <c r="E22" s="110">
        <f t="shared" si="2"/>
        <v>0</v>
      </c>
      <c r="F22" s="96">
        <f t="shared" si="2"/>
        <v>0</v>
      </c>
      <c r="G22" s="96">
        <f t="shared" si="0"/>
        <v>3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00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F32" si="4">SUM(C7:C8,C12:C21,C23:C30)</f>
        <v>0</v>
      </c>
      <c r="D32" s="116">
        <f t="shared" si="4"/>
        <v>3</v>
      </c>
      <c r="E32" s="116">
        <f t="shared" si="4"/>
        <v>0</v>
      </c>
      <c r="F32" s="101">
        <f t="shared" si="4"/>
        <v>0</v>
      </c>
      <c r="G32" s="101">
        <f t="shared" si="0"/>
        <v>3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G22</f>
        <v>3</v>
      </c>
      <c r="E33" s="224" t="s">
        <v>67</v>
      </c>
      <c r="F33" s="225"/>
      <c r="G33" s="102">
        <f>G32</f>
        <v>3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  <c r="G34"/>
    </row>
    <row r="35" spans="1:7" ht="45" x14ac:dyDescent="0.2">
      <c r="A35" s="220" t="s">
        <v>69</v>
      </c>
      <c r="B35" s="121" t="s">
        <v>70</v>
      </c>
      <c r="C35" s="119" t="s">
        <v>71</v>
      </c>
      <c r="D35" s="119" t="s">
        <v>72</v>
      </c>
      <c r="E35" s="119" t="s">
        <v>73</v>
      </c>
      <c r="F35" s="120" t="s">
        <v>74</v>
      </c>
      <c r="G35"/>
    </row>
    <row r="36" spans="1:7" ht="27" customHeight="1" thickBot="1" x14ac:dyDescent="0.25">
      <c r="A36" s="221"/>
      <c r="B36" s="58"/>
      <c r="C36" s="59"/>
      <c r="D36" s="59"/>
      <c r="E36" s="59"/>
      <c r="F36" s="60"/>
      <c r="G36"/>
    </row>
  </sheetData>
  <sheetProtection selectLockedCells="1"/>
  <mergeCells count="10">
    <mergeCell ref="A1:G1"/>
    <mergeCell ref="A2:G2"/>
    <mergeCell ref="A3:G3"/>
    <mergeCell ref="E4:G4"/>
    <mergeCell ref="A35:A36"/>
    <mergeCell ref="G5:G6"/>
    <mergeCell ref="B33:C33"/>
    <mergeCell ref="E33:F33"/>
    <mergeCell ref="B4:C4"/>
    <mergeCell ref="A34:F34"/>
  </mergeCells>
  <printOptions horizontalCentered="1" verticalCentered="1"/>
  <pageMargins left="0.5" right="0.5" top="0.5" bottom="0.5" header="0.3" footer="0.3"/>
  <pageSetup orientation="landscape" horizontalDpi="4294967295" verticalDpi="4294967295" r:id="rId1"/>
  <ignoredErrors>
    <ignoredError sqref="C9:F9 D22:F22 G7:G33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D7235-7DDE-44C3-858D-5DFCFEA7815C}">
  <dimension ref="A1:Z43"/>
  <sheetViews>
    <sheetView zoomScale="150" workbookViewId="0">
      <selection activeCell="I20" sqref="I20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17.6640625" style="80" bestFit="1" customWidth="1"/>
    <col min="9" max="9" width="18.83203125" style="80" customWidth="1"/>
    <col min="10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167</v>
      </c>
      <c r="B3" s="218"/>
      <c r="C3" s="218"/>
      <c r="D3" s="218"/>
      <c r="E3" s="218"/>
      <c r="F3" s="218"/>
      <c r="G3" s="218"/>
    </row>
    <row r="4" spans="1:14" ht="14.25" customHeight="1" x14ac:dyDescent="0.2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  <c r="H5" s="209" t="s">
        <v>201</v>
      </c>
      <c r="I5" s="210"/>
    </row>
    <row r="6" spans="1:14" ht="13.5" customHeight="1" x14ac:dyDescent="0.2">
      <c r="A6" s="106" t="s">
        <v>3</v>
      </c>
      <c r="B6" s="138" t="s">
        <v>168</v>
      </c>
      <c r="C6" s="6" t="s">
        <v>169</v>
      </c>
      <c r="D6" s="6" t="s">
        <v>170</v>
      </c>
      <c r="E6" s="6" t="s">
        <v>171</v>
      </c>
      <c r="F6" s="196"/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39"/>
      <c r="C7" s="40"/>
      <c r="D7" s="40"/>
      <c r="E7" s="40"/>
      <c r="F7" s="188"/>
      <c r="G7" s="88">
        <f>SUM(B7:F7)</f>
        <v>0</v>
      </c>
    </row>
    <row r="8" spans="1:14" ht="13.5" customHeight="1" x14ac:dyDescent="0.2">
      <c r="A8" s="21" t="s">
        <v>17</v>
      </c>
      <c r="B8" s="41"/>
      <c r="C8" s="42"/>
      <c r="D8" s="42"/>
      <c r="E8" s="42"/>
      <c r="F8" s="189"/>
      <c r="G8" s="89">
        <f t="shared" ref="G8:G31" si="0"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1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188"/>
      <c r="G10" s="91">
        <f t="shared" si="0"/>
        <v>0</v>
      </c>
    </row>
    <row r="11" spans="1:14" ht="13.5" customHeight="1" x14ac:dyDescent="0.2">
      <c r="A11" s="24" t="s">
        <v>20</v>
      </c>
      <c r="B11" s="45"/>
      <c r="C11" s="46"/>
      <c r="D11" s="46"/>
      <c r="E11" s="46"/>
      <c r="F11" s="191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192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193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193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193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193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193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193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193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193"/>
      <c r="G20" s="94">
        <f t="shared" si="0"/>
        <v>0</v>
      </c>
    </row>
    <row r="21" spans="1:7" ht="13.5" customHeight="1" x14ac:dyDescent="0.2">
      <c r="A21" s="24" t="s">
        <v>30</v>
      </c>
      <c r="B21" s="51"/>
      <c r="C21" s="52"/>
      <c r="D21" s="52"/>
      <c r="E21" s="52"/>
      <c r="F21" s="189"/>
      <c r="G21" s="95">
        <f t="shared" si="0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194">
        <f>SUM(F12:F21)</f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192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193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193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193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193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193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193"/>
      <c r="G29" s="98">
        <f t="shared" si="0"/>
        <v>0</v>
      </c>
    </row>
    <row r="30" spans="1:7" ht="13.5" customHeight="1" x14ac:dyDescent="0.2">
      <c r="A30" s="30" t="s">
        <v>39</v>
      </c>
      <c r="B30" s="85"/>
      <c r="C30" s="86"/>
      <c r="D30" s="86"/>
      <c r="E30" s="86"/>
      <c r="F30" s="189"/>
      <c r="G30" s="99">
        <f t="shared" si="0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95">
        <f t="shared" si="2"/>
        <v>0</v>
      </c>
      <c r="G31" s="100">
        <f t="shared" si="0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95">
        <f>SUM(F7:F8,F12:F21,F23:F30)</f>
        <v>0</v>
      </c>
      <c r="G32" s="101">
        <f>SUM(B32:F32)</f>
        <v>0</v>
      </c>
    </row>
    <row r="33" spans="1:26" ht="20.25" customHeight="1" x14ac:dyDescent="0.2">
      <c r="A33" s="117" t="s">
        <v>65</v>
      </c>
      <c r="B33" s="224" t="s">
        <v>66</v>
      </c>
      <c r="C33" s="225"/>
      <c r="D33" s="118">
        <f>'Jan''26'!D33+G22</f>
        <v>0</v>
      </c>
      <c r="E33" s="224" t="s">
        <v>67</v>
      </c>
      <c r="F33" s="225"/>
      <c r="G33" s="102">
        <f>'Jan''26'!G33+G32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'Jan''26'!D34+G7</f>
        <v>0</v>
      </c>
      <c r="E34" s="224" t="s">
        <v>136</v>
      </c>
      <c r="F34" s="225"/>
      <c r="G34" s="207">
        <f>'Jan''26'!G34+G8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B0C42-2F94-449F-9E30-34ABB1CA07D9}">
  <dimension ref="A1:Z43"/>
  <sheetViews>
    <sheetView zoomScale="150" workbookViewId="0">
      <selection activeCell="H5" sqref="H5:I6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17.6640625" style="80" bestFit="1" customWidth="1"/>
    <col min="9" max="9" width="26" style="80" customWidth="1"/>
    <col min="10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172</v>
      </c>
      <c r="B3" s="218"/>
      <c r="C3" s="218"/>
      <c r="D3" s="218"/>
      <c r="E3" s="218"/>
      <c r="F3" s="218"/>
      <c r="G3" s="218"/>
    </row>
    <row r="4" spans="1:14" ht="14.25" customHeight="1" x14ac:dyDescent="0.2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  <c r="H5" s="209" t="s">
        <v>201</v>
      </c>
      <c r="I5" s="210"/>
    </row>
    <row r="6" spans="1:14" ht="13.5" customHeight="1" x14ac:dyDescent="0.2">
      <c r="A6" s="106" t="s">
        <v>3</v>
      </c>
      <c r="B6" s="138" t="s">
        <v>173</v>
      </c>
      <c r="C6" s="6" t="s">
        <v>174</v>
      </c>
      <c r="D6" s="6" t="s">
        <v>175</v>
      </c>
      <c r="E6" s="6" t="s">
        <v>176</v>
      </c>
      <c r="F6" s="137" t="s">
        <v>177</v>
      </c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x14ac:dyDescent="0.2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E9" si="1">SUM(C7:C8)</f>
        <v>0</v>
      </c>
      <c r="D9" s="108">
        <f t="shared" si="1"/>
        <v>0</v>
      </c>
      <c r="E9" s="108">
        <f t="shared" si="1"/>
        <v>0</v>
      </c>
      <c r="F9" s="90">
        <f>SUM(F7:F8)</f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x14ac:dyDescent="0.2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x14ac:dyDescent="0.2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96">
        <f>SUM(F12:F21)</f>
        <v>0</v>
      </c>
      <c r="G22" s="96">
        <f>SUM(B22:F22)</f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x14ac:dyDescent="0.2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00">
        <f t="shared" si="2"/>
        <v>0</v>
      </c>
      <c r="G31" s="100">
        <f t="shared" si="0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01">
        <f>SUM(F7:F8,F12:F21,F23:F30)</f>
        <v>0</v>
      </c>
      <c r="G32" s="101">
        <f t="shared" si="0"/>
        <v>0</v>
      </c>
    </row>
    <row r="33" spans="1:26" ht="20.25" customHeight="1" x14ac:dyDescent="0.2">
      <c r="A33" s="117" t="s">
        <v>65</v>
      </c>
      <c r="B33" s="224" t="s">
        <v>66</v>
      </c>
      <c r="C33" s="225"/>
      <c r="D33" s="118">
        <f>'Feb''26'!D33+G22</f>
        <v>0</v>
      </c>
      <c r="E33" s="224" t="s">
        <v>67</v>
      </c>
      <c r="F33" s="225"/>
      <c r="G33" s="102">
        <f>'Feb''26'!G33+G32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'Feb''26'!D34+G7</f>
        <v>0</v>
      </c>
      <c r="E34" s="224" t="s">
        <v>136</v>
      </c>
      <c r="F34" s="225"/>
      <c r="G34" s="207">
        <f>'Feb''26'!G34+G8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BDA8-38E8-4839-9673-EAE447C96AC7}">
  <dimension ref="A1:Z43"/>
  <sheetViews>
    <sheetView zoomScale="150" workbookViewId="0">
      <selection activeCell="H20" sqref="H20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17.6640625" style="80" bestFit="1" customWidth="1"/>
    <col min="9" max="9" width="22.83203125" style="80" customWidth="1"/>
    <col min="10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178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  <c r="H5" s="209" t="s">
        <v>201</v>
      </c>
      <c r="I5" s="210"/>
    </row>
    <row r="6" spans="1:14" ht="13.5" customHeight="1" thickBot="1" x14ac:dyDescent="0.25">
      <c r="A6" s="106" t="s">
        <v>3</v>
      </c>
      <c r="B6" s="138" t="s">
        <v>179</v>
      </c>
      <c r="C6" s="6" t="s">
        <v>180</v>
      </c>
      <c r="D6" s="6" t="s">
        <v>181</v>
      </c>
      <c r="E6" s="6" t="s">
        <v>182</v>
      </c>
      <c r="F6" s="7" t="s">
        <v>183</v>
      </c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x14ac:dyDescent="0.2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x14ac:dyDescent="0.2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x14ac:dyDescent="0.2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96">
        <f>SUM(F12:F21)</f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x14ac:dyDescent="0.2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00">
        <f t="shared" si="2"/>
        <v>0</v>
      </c>
      <c r="G31" s="100">
        <f t="shared" si="0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01">
        <f>SUM(F7:F8,F12:F21,F23:F30)</f>
        <v>0</v>
      </c>
      <c r="G32" s="101">
        <f t="shared" si="0"/>
        <v>0</v>
      </c>
    </row>
    <row r="33" spans="1:26" ht="20.25" customHeight="1" x14ac:dyDescent="0.2">
      <c r="A33" s="117" t="s">
        <v>65</v>
      </c>
      <c r="B33" s="224" t="s">
        <v>66</v>
      </c>
      <c r="C33" s="225"/>
      <c r="D33" s="118">
        <f>'March''26'!D33+G22</f>
        <v>0</v>
      </c>
      <c r="E33" s="224" t="s">
        <v>67</v>
      </c>
      <c r="F33" s="225"/>
      <c r="G33" s="102">
        <f>'March''26'!G33+G32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'March''26'!D34+G7</f>
        <v>0</v>
      </c>
      <c r="E34" s="224" t="s">
        <v>136</v>
      </c>
      <c r="F34" s="225"/>
      <c r="G34" s="207">
        <f>'March''26'!G34+G8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9062-B5C6-4C60-AF73-587B0C896263}">
  <dimension ref="A1:Z43"/>
  <sheetViews>
    <sheetView zoomScale="150" workbookViewId="0">
      <selection activeCell="H5" sqref="H5:I6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17.6640625" style="80" bestFit="1" customWidth="1"/>
    <col min="9" max="9" width="21.6640625" style="80" customWidth="1"/>
    <col min="10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184</v>
      </c>
      <c r="B3" s="218"/>
      <c r="C3" s="218"/>
      <c r="D3" s="218"/>
      <c r="E3" s="218"/>
      <c r="F3" s="218"/>
      <c r="G3" s="218"/>
    </row>
    <row r="4" spans="1:14" ht="14.25" customHeight="1" x14ac:dyDescent="0.2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  <c r="H5" s="209" t="s">
        <v>201</v>
      </c>
      <c r="I5" s="210"/>
    </row>
    <row r="6" spans="1:14" ht="13.5" customHeight="1" x14ac:dyDescent="0.2">
      <c r="A6" s="106" t="s">
        <v>3</v>
      </c>
      <c r="B6" s="138">
        <v>46143</v>
      </c>
      <c r="C6" s="138" t="s">
        <v>185</v>
      </c>
      <c r="D6" s="138" t="s">
        <v>186</v>
      </c>
      <c r="E6" s="138" t="s">
        <v>187</v>
      </c>
      <c r="F6" s="138" t="s">
        <v>188</v>
      </c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x14ac:dyDescent="0.2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x14ac:dyDescent="0.2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x14ac:dyDescent="0.2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96">
        <f>SUM(F12:F21)</f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x14ac:dyDescent="0.2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00">
        <f t="shared" si="2"/>
        <v>0</v>
      </c>
      <c r="G31" s="100">
        <f t="shared" si="0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01">
        <f>SUM(F7:F8,F12:F21,F23:F30)</f>
        <v>0</v>
      </c>
      <c r="G32" s="101">
        <f t="shared" si="0"/>
        <v>0</v>
      </c>
    </row>
    <row r="33" spans="1:26" ht="20.25" customHeight="1" x14ac:dyDescent="0.2">
      <c r="A33" s="117" t="s">
        <v>65</v>
      </c>
      <c r="B33" s="224" t="s">
        <v>66</v>
      </c>
      <c r="C33" s="225"/>
      <c r="D33" s="118">
        <f>'April''26'!D33+G22</f>
        <v>0</v>
      </c>
      <c r="E33" s="224" t="s">
        <v>67</v>
      </c>
      <c r="F33" s="225"/>
      <c r="G33" s="102">
        <f>'April''26'!G33+G32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'April''26'!D34+G7</f>
        <v>0</v>
      </c>
      <c r="E34" s="224" t="s">
        <v>136</v>
      </c>
      <c r="F34" s="225"/>
      <c r="G34" s="207">
        <f>'April''26'!G34+G8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1E33-2BC8-4E44-904F-53ED9EC2CC34}">
  <dimension ref="A1:Z43"/>
  <sheetViews>
    <sheetView zoomScale="150" workbookViewId="0">
      <selection activeCell="I10" sqref="I10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17.6640625" style="80" bestFit="1" customWidth="1"/>
    <col min="9" max="9" width="15.83203125" style="80" customWidth="1"/>
    <col min="10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189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  <c r="H5" s="209" t="s">
        <v>201</v>
      </c>
      <c r="I5" s="210"/>
    </row>
    <row r="6" spans="1:14" ht="13.5" customHeight="1" thickBot="1" x14ac:dyDescent="0.25">
      <c r="A6" s="106" t="s">
        <v>3</v>
      </c>
      <c r="B6" s="138" t="s">
        <v>190</v>
      </c>
      <c r="C6" s="138" t="s">
        <v>191</v>
      </c>
      <c r="D6" s="138" t="s">
        <v>192</v>
      </c>
      <c r="E6" s="138" t="s">
        <v>193</v>
      </c>
      <c r="F6" s="138" t="s">
        <v>194</v>
      </c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x14ac:dyDescent="0.2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x14ac:dyDescent="0.2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x14ac:dyDescent="0.2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96">
        <f>SUM(F12:F21)</f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x14ac:dyDescent="0.2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00">
        <f t="shared" si="2"/>
        <v>0</v>
      </c>
      <c r="G31" s="100">
        <f t="shared" si="0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01">
        <f>SUM(F7:F8,F12:F21,F23:F30)</f>
        <v>0</v>
      </c>
      <c r="G32" s="101">
        <f t="shared" si="0"/>
        <v>0</v>
      </c>
    </row>
    <row r="33" spans="1:26" ht="20.25" customHeight="1" x14ac:dyDescent="0.2">
      <c r="A33" s="117" t="s">
        <v>65</v>
      </c>
      <c r="B33" s="224" t="s">
        <v>66</v>
      </c>
      <c r="C33" s="225"/>
      <c r="D33" s="118">
        <f>'May''26'!D33+G7</f>
        <v>0</v>
      </c>
      <c r="E33" s="224" t="s">
        <v>67</v>
      </c>
      <c r="F33" s="225"/>
      <c r="G33" s="102">
        <f>'May''26'!G33+G32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'May''26'!D34+G7</f>
        <v>0</v>
      </c>
      <c r="E34" s="224" t="s">
        <v>136</v>
      </c>
      <c r="F34" s="225"/>
      <c r="G34" s="206">
        <f>'May''26'!G34+G8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11801-B872-4704-B968-19E68B26033E}">
  <dimension ref="A1:Z43"/>
  <sheetViews>
    <sheetView zoomScale="150" workbookViewId="0">
      <selection activeCell="H5" sqref="H5:I6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8.33203125" style="80" customWidth="1"/>
    <col min="8" max="8" width="17.6640625" style="80" bestFit="1" customWidth="1"/>
    <col min="9" max="9" width="18.6640625" style="80" customWidth="1"/>
    <col min="10" max="16384" width="9.1640625" style="80"/>
  </cols>
  <sheetData>
    <row r="1" spans="1:14" ht="18.75" customHeight="1" x14ac:dyDescent="0.25">
      <c r="A1" s="211" t="s">
        <v>0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49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195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/>
      <c r="C4" s="219"/>
      <c r="D4" s="5" t="s">
        <v>52</v>
      </c>
      <c r="E4" s="219"/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  <c r="H5" s="209" t="s">
        <v>201</v>
      </c>
      <c r="I5" s="210"/>
    </row>
    <row r="6" spans="1:14" ht="13.5" customHeight="1" thickBot="1" x14ac:dyDescent="0.25">
      <c r="A6" s="106" t="s">
        <v>3</v>
      </c>
      <c r="B6" s="138" t="s">
        <v>196</v>
      </c>
      <c r="C6" s="6" t="s">
        <v>197</v>
      </c>
      <c r="D6" s="6" t="s">
        <v>198</v>
      </c>
      <c r="E6" s="6" t="s">
        <v>199</v>
      </c>
      <c r="F6" s="137" t="s">
        <v>200</v>
      </c>
      <c r="G6" s="223"/>
      <c r="H6" s="209" t="s">
        <v>202</v>
      </c>
      <c r="I6" s="210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x14ac:dyDescent="0.2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x14ac:dyDescent="0.2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x14ac:dyDescent="0.2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x14ac:dyDescent="0.2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x14ac:dyDescent="0.2">
      <c r="A22" s="22" t="s">
        <v>31</v>
      </c>
      <c r="B22" s="109">
        <f>SUM(B12:B21)</f>
        <v>0</v>
      </c>
      <c r="C22" s="110">
        <f>SUM(C12:C21)</f>
        <v>0</v>
      </c>
      <c r="D22" s="110">
        <f>SUM(D12:D21)</f>
        <v>0</v>
      </c>
      <c r="E22" s="110">
        <f>SUM(E12:E21)</f>
        <v>0</v>
      </c>
      <c r="F22" s="96">
        <f>SUM(F12:F21)</f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x14ac:dyDescent="0.2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x14ac:dyDescent="0.2">
      <c r="A31" s="27" t="s">
        <v>40</v>
      </c>
      <c r="B31" s="111">
        <f>SUM(B23:B30)</f>
        <v>0</v>
      </c>
      <c r="C31" s="112">
        <f t="shared" ref="C31:F31" si="2">SUM(C23:C30)</f>
        <v>0</v>
      </c>
      <c r="D31" s="112">
        <f t="shared" si="2"/>
        <v>0</v>
      </c>
      <c r="E31" s="112">
        <f t="shared" si="2"/>
        <v>0</v>
      </c>
      <c r="F31" s="100">
        <f t="shared" si="2"/>
        <v>0</v>
      </c>
      <c r="G31" s="100">
        <f t="shared" si="0"/>
        <v>0</v>
      </c>
    </row>
    <row r="32" spans="1:7" ht="13.5" customHeight="1" x14ac:dyDescent="0.2">
      <c r="A32" s="113" t="s">
        <v>64</v>
      </c>
      <c r="B32" s="114">
        <f>SUM(B7:B8,B12:B21,B23:B30)</f>
        <v>0</v>
      </c>
      <c r="C32" s="115">
        <f>SUM(C7:C8,C12:C21,C23:C30)</f>
        <v>0</v>
      </c>
      <c r="D32" s="116">
        <f>SUM(D7:D8,D12:D21,D23:D30)</f>
        <v>0</v>
      </c>
      <c r="E32" s="116">
        <f>SUM(E7:E8,E12:E21,E23:E30)</f>
        <v>0</v>
      </c>
      <c r="F32" s="101">
        <f>SUM(F7:F8,F12:F21,F23:F30)</f>
        <v>0</v>
      </c>
      <c r="G32" s="101">
        <f t="shared" si="0"/>
        <v>0</v>
      </c>
    </row>
    <row r="33" spans="1:26" ht="20.25" customHeight="1" x14ac:dyDescent="0.2">
      <c r="A33" s="117" t="s">
        <v>65</v>
      </c>
      <c r="B33" s="224" t="s">
        <v>66</v>
      </c>
      <c r="C33" s="225"/>
      <c r="D33" s="118">
        <f>'June''26'!D33+G22</f>
        <v>0</v>
      </c>
      <c r="E33" s="224" t="s">
        <v>67</v>
      </c>
      <c r="F33" s="225"/>
      <c r="G33" s="102">
        <f>'June''26'!G33+G32</f>
        <v>0</v>
      </c>
    </row>
    <row r="34" spans="1:26" ht="20.25" customHeight="1" x14ac:dyDescent="0.2">
      <c r="A34" s="180" t="s">
        <v>134</v>
      </c>
      <c r="B34" s="224" t="s">
        <v>135</v>
      </c>
      <c r="C34" s="225"/>
      <c r="D34" s="206">
        <f>'June''26'!D34+G7</f>
        <v>0</v>
      </c>
      <c r="E34" s="224" t="s">
        <v>136</v>
      </c>
      <c r="F34" s="225"/>
      <c r="G34" s="207">
        <f>'June''26'!G34+G8</f>
        <v>0</v>
      </c>
    </row>
    <row r="35" spans="1:26" customFormat="1" ht="20.25" customHeight="1" x14ac:dyDescent="0.2">
      <c r="A35" s="232" t="s">
        <v>137</v>
      </c>
      <c r="B35" s="232"/>
      <c r="C35" s="232"/>
      <c r="D35" s="232"/>
      <c r="E35" s="232"/>
      <c r="F35" s="208">
        <f>SUM(D34:G34)</f>
        <v>0</v>
      </c>
      <c r="G35" s="204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ht="13.5" customHeight="1" x14ac:dyDescent="0.2">
      <c r="A36" s="226" t="s">
        <v>68</v>
      </c>
      <c r="B36" s="227"/>
      <c r="C36" s="227"/>
      <c r="D36" s="227"/>
      <c r="E36" s="227"/>
      <c r="F36" s="228"/>
      <c r="G36"/>
    </row>
    <row r="37" spans="1:26" ht="45" x14ac:dyDescent="0.2">
      <c r="A37" s="220" t="s">
        <v>69</v>
      </c>
      <c r="B37" s="121" t="s">
        <v>70</v>
      </c>
      <c r="C37" s="119" t="s">
        <v>71</v>
      </c>
      <c r="D37" s="119" t="s">
        <v>72</v>
      </c>
      <c r="E37" s="119" t="s">
        <v>82</v>
      </c>
      <c r="F37" s="120" t="s">
        <v>74</v>
      </c>
      <c r="G37"/>
    </row>
    <row r="38" spans="1:26" ht="27" customHeight="1" x14ac:dyDescent="0.2">
      <c r="A38" s="221"/>
      <c r="B38" s="58"/>
      <c r="C38" s="59"/>
      <c r="D38" s="59"/>
      <c r="E38" s="59"/>
      <c r="F38" s="60"/>
      <c r="G38"/>
    </row>
    <row r="39" spans="1:26" ht="13.5" customHeight="1" x14ac:dyDescent="0.2"/>
    <row r="40" spans="1:26" ht="13.5" customHeight="1" x14ac:dyDescent="0.2"/>
    <row r="41" spans="1:26" ht="13.5" customHeight="1" x14ac:dyDescent="0.2"/>
    <row r="42" spans="1:26" ht="13.5" customHeight="1" x14ac:dyDescent="0.2"/>
    <row r="43" spans="1:26" ht="13.5" customHeight="1" x14ac:dyDescent="0.2"/>
  </sheetData>
  <sheetProtection selectLockedCells="1"/>
  <mergeCells count="13">
    <mergeCell ref="B33:C33"/>
    <mergeCell ref="E33:F33"/>
    <mergeCell ref="A36:F36"/>
    <mergeCell ref="A37:A38"/>
    <mergeCell ref="A1:G1"/>
    <mergeCell ref="A2:G2"/>
    <mergeCell ref="A3:G3"/>
    <mergeCell ref="B4:C4"/>
    <mergeCell ref="E4:G4"/>
    <mergeCell ref="G5:G6"/>
    <mergeCell ref="B34:C34"/>
    <mergeCell ref="E34:F34"/>
    <mergeCell ref="A35:E35"/>
  </mergeCells>
  <printOptions horizontalCentered="1" verticalCentered="1"/>
  <pageMargins left="0.45" right="0.45" top="0.5" bottom="0.5" header="0.3" footer="0.3"/>
  <pageSetup orientation="landscape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"/>
  <sheetViews>
    <sheetView zoomScale="150" zoomScaleNormal="100" workbookViewId="0">
      <selection activeCell="G33" sqref="G33"/>
    </sheetView>
  </sheetViews>
  <sheetFormatPr baseColWidth="10" defaultColWidth="8.6640625" defaultRowHeight="15" x14ac:dyDescent="0.2"/>
  <cols>
    <col min="1" max="1" width="33.33203125" customWidth="1"/>
    <col min="2" max="6" width="15.6640625" customWidth="1"/>
    <col min="7" max="7" width="8.1640625" customWidth="1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4"/>
      <c r="I1" s="4"/>
      <c r="J1" s="4"/>
      <c r="K1" s="4"/>
      <c r="L1" s="4"/>
      <c r="M1" s="4"/>
      <c r="N1" s="4"/>
    </row>
    <row r="2" spans="1:14" ht="12" customHeight="1" x14ac:dyDescent="0.2">
      <c r="A2" s="218" t="s">
        <v>75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76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6" t="s">
        <v>77</v>
      </c>
      <c r="C6" s="6" t="s">
        <v>78</v>
      </c>
      <c r="D6" s="6" t="s">
        <v>79</v>
      </c>
      <c r="E6" s="6" t="s">
        <v>80</v>
      </c>
      <c r="F6" s="153" t="s">
        <v>81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>
        <v>9</v>
      </c>
      <c r="D15" s="50"/>
      <c r="E15" s="50"/>
      <c r="F15" s="36"/>
      <c r="G15" s="94">
        <f t="shared" si="0"/>
        <v>9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 t="shared" ref="C22:F22" si="2">SUM(C12:C21)</f>
        <v>9</v>
      </c>
      <c r="D22" s="110">
        <f t="shared" si="2"/>
        <v>0</v>
      </c>
      <c r="E22" s="110">
        <f t="shared" si="2"/>
        <v>0</v>
      </c>
      <c r="F22" s="96">
        <f t="shared" si="2"/>
        <v>0</v>
      </c>
      <c r="G22" s="96">
        <f t="shared" si="0"/>
        <v>9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00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F32" si="4">SUM(C7:C8,C12:C21,C23:C30)</f>
        <v>9</v>
      </c>
      <c r="D32" s="116">
        <f t="shared" si="4"/>
        <v>0</v>
      </c>
      <c r="E32" s="116">
        <f t="shared" si="4"/>
        <v>0</v>
      </c>
      <c r="F32" s="101">
        <f t="shared" si="4"/>
        <v>0</v>
      </c>
      <c r="G32" s="101">
        <f t="shared" si="0"/>
        <v>9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'July ''21'!D33+G22</f>
        <v>12</v>
      </c>
      <c r="E33" s="224" t="s">
        <v>67</v>
      </c>
      <c r="F33" s="225"/>
      <c r="G33" s="102">
        <f>'July ''21'!G33+G32</f>
        <v>12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</row>
    <row r="35" spans="1:7" ht="45" x14ac:dyDescent="0.2">
      <c r="A35" s="220" t="s">
        <v>69</v>
      </c>
      <c r="B35" s="121" t="s">
        <v>70</v>
      </c>
      <c r="C35" s="119" t="s">
        <v>71</v>
      </c>
      <c r="D35" s="119" t="s">
        <v>72</v>
      </c>
      <c r="E35" s="119" t="s">
        <v>82</v>
      </c>
      <c r="F35" s="120" t="s">
        <v>74</v>
      </c>
    </row>
    <row r="36" spans="1:7" ht="27" customHeight="1" thickBot="1" x14ac:dyDescent="0.25">
      <c r="A36" s="221"/>
      <c r="B36" s="58"/>
      <c r="C36" s="59"/>
      <c r="D36" s="59"/>
      <c r="E36" s="59"/>
      <c r="F36" s="60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A34:F34"/>
    <mergeCell ref="A35:A36"/>
    <mergeCell ref="A1:G1"/>
    <mergeCell ref="A2:G2"/>
    <mergeCell ref="A3:G3"/>
    <mergeCell ref="E4:G4"/>
    <mergeCell ref="G5:G6"/>
    <mergeCell ref="B33:C33"/>
    <mergeCell ref="E33:F33"/>
    <mergeCell ref="B4:C4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1"/>
  <sheetViews>
    <sheetView zoomScale="125" zoomScaleNormal="100" workbookViewId="0">
      <selection activeCell="E8" sqref="E8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7.5" style="80" customWidth="1"/>
    <col min="8" max="16384" width="9.1640625" style="80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75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76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6" t="s">
        <v>83</v>
      </c>
      <c r="C6" s="6" t="s">
        <v>84</v>
      </c>
      <c r="D6" s="6" t="s">
        <v>85</v>
      </c>
      <c r="E6" s="6" t="s">
        <v>86</v>
      </c>
      <c r="F6" s="124" t="s">
        <v>87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125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126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127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128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129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130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131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131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131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131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131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131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131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131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132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 t="shared" ref="C22:F22" si="2">SUM(C12:C21)</f>
        <v>0</v>
      </c>
      <c r="D22" s="110">
        <f t="shared" si="2"/>
        <v>0</v>
      </c>
      <c r="E22" s="110">
        <f t="shared" si="2"/>
        <v>0</v>
      </c>
      <c r="F22" s="133">
        <f t="shared" si="2"/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134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135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135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135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135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135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135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136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22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F32" si="4">SUM(C7:C8,C12:C21,C23:C30)</f>
        <v>0</v>
      </c>
      <c r="D32" s="116">
        <f t="shared" si="4"/>
        <v>0</v>
      </c>
      <c r="E32" s="116">
        <f t="shared" si="4"/>
        <v>0</v>
      </c>
      <c r="F32" s="123">
        <f t="shared" si="4"/>
        <v>0</v>
      </c>
      <c r="G32" s="101">
        <f t="shared" si="0"/>
        <v>0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'Aug ''21'!D33+G22</f>
        <v>12</v>
      </c>
      <c r="E33" s="224" t="s">
        <v>67</v>
      </c>
      <c r="F33" s="225"/>
      <c r="G33" s="102">
        <f>'Aug ''21'!G33+G32</f>
        <v>12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  <c r="G34"/>
    </row>
    <row r="35" spans="1:7" ht="45" x14ac:dyDescent="0.2">
      <c r="A35" s="220" t="s">
        <v>69</v>
      </c>
      <c r="B35" s="121" t="s">
        <v>70</v>
      </c>
      <c r="C35" s="119" t="s">
        <v>71</v>
      </c>
      <c r="D35" s="119" t="s">
        <v>72</v>
      </c>
      <c r="E35" s="119" t="s">
        <v>82</v>
      </c>
      <c r="F35" s="120" t="s">
        <v>74</v>
      </c>
      <c r="G35"/>
    </row>
    <row r="36" spans="1:7" ht="27" customHeight="1" thickBot="1" x14ac:dyDescent="0.25">
      <c r="A36" s="221"/>
      <c r="B36" s="58"/>
      <c r="C36" s="59"/>
      <c r="D36" s="59"/>
      <c r="E36" s="59"/>
      <c r="F36" s="60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"/>
  <sheetViews>
    <sheetView zoomScale="150" workbookViewId="0">
      <selection activeCell="E8" sqref="E8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7.5" style="80" customWidth="1"/>
    <col min="8" max="16384" width="9.1640625" style="80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75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76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138">
        <v>44470</v>
      </c>
      <c r="C6" s="6" t="s">
        <v>88</v>
      </c>
      <c r="D6" s="6" t="s">
        <v>89</v>
      </c>
      <c r="E6" s="6" t="s">
        <v>90</v>
      </c>
      <c r="F6" s="7" t="s">
        <v>91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 t="shared" ref="C22:F22" si="2">SUM(C12:C21)</f>
        <v>0</v>
      </c>
      <c r="D22" s="110">
        <f t="shared" si="2"/>
        <v>0</v>
      </c>
      <c r="E22" s="110">
        <f t="shared" si="2"/>
        <v>0</v>
      </c>
      <c r="F22" s="96">
        <f t="shared" si="2"/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00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F32" si="4">SUM(C7:C8,C12:C21,C23:C30)</f>
        <v>0</v>
      </c>
      <c r="D32" s="116">
        <f t="shared" si="4"/>
        <v>0</v>
      </c>
      <c r="E32" s="116">
        <f t="shared" si="4"/>
        <v>0</v>
      </c>
      <c r="F32" s="101">
        <f t="shared" si="4"/>
        <v>0</v>
      </c>
      <c r="G32" s="101">
        <f t="shared" si="0"/>
        <v>0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'Sep ''21'!D33+G22</f>
        <v>12</v>
      </c>
      <c r="E33" s="224" t="s">
        <v>67</v>
      </c>
      <c r="F33" s="225"/>
      <c r="G33" s="102">
        <f>'Sep ''21'!G33+G32</f>
        <v>12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</row>
    <row r="35" spans="1:7" ht="45" x14ac:dyDescent="0.2">
      <c r="A35" s="220" t="s">
        <v>69</v>
      </c>
      <c r="B35" s="121" t="s">
        <v>70</v>
      </c>
      <c r="C35" s="119" t="s">
        <v>71</v>
      </c>
      <c r="D35" s="119" t="s">
        <v>72</v>
      </c>
      <c r="E35" s="119" t="s">
        <v>82</v>
      </c>
      <c r="F35" s="120" t="s">
        <v>74</v>
      </c>
    </row>
    <row r="36" spans="1:7" ht="27" customHeight="1" thickBot="1" x14ac:dyDescent="0.25">
      <c r="A36" s="221"/>
      <c r="B36" s="58"/>
      <c r="C36" s="59"/>
      <c r="D36" s="59"/>
      <c r="E36" s="59"/>
      <c r="F36" s="60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1"/>
  <sheetViews>
    <sheetView zoomScale="135" workbookViewId="0">
      <selection activeCell="C12" sqref="C12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7.5" style="80" customWidth="1"/>
    <col min="8" max="16384" width="9.1640625" style="80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75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76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138" t="s">
        <v>92</v>
      </c>
      <c r="C6" s="6" t="s">
        <v>93</v>
      </c>
      <c r="D6" s="6" t="s">
        <v>94</v>
      </c>
      <c r="E6" s="6" t="s">
        <v>95</v>
      </c>
      <c r="F6" s="137" t="s">
        <v>96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E9" si="1">SUM(C7:C8)</f>
        <v>0</v>
      </c>
      <c r="D9" s="108">
        <f t="shared" si="1"/>
        <v>0</v>
      </c>
      <c r="E9" s="108">
        <f t="shared" si="1"/>
        <v>0</v>
      </c>
      <c r="F9" s="90">
        <f>SUM(F7:F8)</f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 t="shared" ref="C22:F22" si="2">SUM(C12:C21)</f>
        <v>0</v>
      </c>
      <c r="D22" s="110">
        <f t="shared" si="2"/>
        <v>0</v>
      </c>
      <c r="E22" s="110">
        <f t="shared" si="2"/>
        <v>0</v>
      </c>
      <c r="F22" s="96">
        <f t="shared" si="2"/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00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E32" si="4">SUM(C7:C8,C12:C21,C23:C30)</f>
        <v>0</v>
      </c>
      <c r="D32" s="116">
        <f t="shared" si="4"/>
        <v>0</v>
      </c>
      <c r="E32" s="116">
        <f t="shared" si="4"/>
        <v>0</v>
      </c>
      <c r="F32" s="101">
        <f>SUM(F7:F8,F12:F21,F23:F30)</f>
        <v>0</v>
      </c>
      <c r="G32" s="101">
        <f t="shared" si="0"/>
        <v>0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'Oct ''21'!D33+G22</f>
        <v>12</v>
      </c>
      <c r="E33" s="224" t="s">
        <v>67</v>
      </c>
      <c r="F33" s="225"/>
      <c r="G33" s="102">
        <f>'Oct ''21'!G33+G32</f>
        <v>12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  <c r="G34"/>
    </row>
    <row r="35" spans="1:7" ht="45" x14ac:dyDescent="0.2">
      <c r="A35" s="220" t="s">
        <v>69</v>
      </c>
      <c r="B35" s="121" t="s">
        <v>70</v>
      </c>
      <c r="C35" s="119" t="s">
        <v>71</v>
      </c>
      <c r="D35" s="119" t="s">
        <v>72</v>
      </c>
      <c r="E35" s="119" t="s">
        <v>82</v>
      </c>
      <c r="F35" s="120" t="s">
        <v>74</v>
      </c>
      <c r="G35"/>
    </row>
    <row r="36" spans="1:7" ht="27" customHeight="1" thickBot="1" x14ac:dyDescent="0.25">
      <c r="A36" s="221"/>
      <c r="B36" s="58"/>
      <c r="C36" s="59"/>
      <c r="D36" s="59"/>
      <c r="E36" s="59"/>
      <c r="F36" s="60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zoomScale="132" workbookViewId="0">
      <selection activeCell="D11" sqref="D11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7.33203125" style="80" customWidth="1"/>
    <col min="8" max="16384" width="9.1640625" style="80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75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76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6" t="s">
        <v>97</v>
      </c>
      <c r="C6" s="6" t="s">
        <v>98</v>
      </c>
      <c r="D6" s="6" t="s">
        <v>99</v>
      </c>
      <c r="E6" s="6" t="s">
        <v>100</v>
      </c>
      <c r="F6" s="137" t="s">
        <v>101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 t="shared" ref="C22:F22" si="2">SUM(C12:C21)</f>
        <v>0</v>
      </c>
      <c r="D22" s="110">
        <f t="shared" si="2"/>
        <v>0</v>
      </c>
      <c r="E22" s="110">
        <f t="shared" si="2"/>
        <v>0</v>
      </c>
      <c r="F22" s="96">
        <f t="shared" si="2"/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00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F32" si="4">SUM(C7:C8,C12:C21,C23:C30)</f>
        <v>0</v>
      </c>
      <c r="D32" s="116">
        <f t="shared" si="4"/>
        <v>0</v>
      </c>
      <c r="E32" s="116">
        <f t="shared" si="4"/>
        <v>0</v>
      </c>
      <c r="F32" s="101">
        <f t="shared" si="4"/>
        <v>0</v>
      </c>
      <c r="G32" s="101">
        <f t="shared" si="0"/>
        <v>0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'Nov ''21'!D33+G22</f>
        <v>12</v>
      </c>
      <c r="E33" s="224" t="s">
        <v>67</v>
      </c>
      <c r="F33" s="225"/>
      <c r="G33" s="102">
        <f>'Nov ''21'!G33+G32</f>
        <v>12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  <c r="G34"/>
    </row>
    <row r="35" spans="1:7" ht="45" x14ac:dyDescent="0.2">
      <c r="A35" s="220" t="s">
        <v>69</v>
      </c>
      <c r="B35" s="121" t="s">
        <v>70</v>
      </c>
      <c r="C35" s="119" t="s">
        <v>71</v>
      </c>
      <c r="D35" s="119" t="s">
        <v>72</v>
      </c>
      <c r="E35" s="119" t="s">
        <v>82</v>
      </c>
      <c r="F35" s="120" t="s">
        <v>74</v>
      </c>
      <c r="G35"/>
    </row>
    <row r="36" spans="1:7" ht="27" customHeight="1" thickBot="1" x14ac:dyDescent="0.25">
      <c r="A36" s="221"/>
      <c r="B36" s="58"/>
      <c r="C36" s="59"/>
      <c r="D36" s="59"/>
      <c r="E36" s="59"/>
      <c r="F36" s="60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1"/>
  <sheetViews>
    <sheetView zoomScale="170" workbookViewId="0">
      <selection activeCell="F8" sqref="F8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7.6640625" style="80" customWidth="1"/>
    <col min="8" max="16384" width="9.1640625" style="80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75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76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138" t="s">
        <v>102</v>
      </c>
      <c r="C6" s="6" t="s">
        <v>103</v>
      </c>
      <c r="D6" s="6" t="s">
        <v>104</v>
      </c>
      <c r="E6" s="6" t="s">
        <v>105</v>
      </c>
      <c r="F6" s="137">
        <v>44592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 t="shared" ref="C22:F22" si="2">SUM(C12:C21)</f>
        <v>0</v>
      </c>
      <c r="D22" s="110">
        <f t="shared" si="2"/>
        <v>0</v>
      </c>
      <c r="E22" s="110">
        <f t="shared" si="2"/>
        <v>0</v>
      </c>
      <c r="F22" s="96">
        <f t="shared" si="2"/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00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F32" si="4">SUM(C7:C8,C12:C21,C23:C30)</f>
        <v>0</v>
      </c>
      <c r="D32" s="116">
        <f t="shared" si="4"/>
        <v>0</v>
      </c>
      <c r="E32" s="116">
        <f t="shared" si="4"/>
        <v>0</v>
      </c>
      <c r="F32" s="101">
        <f t="shared" si="4"/>
        <v>0</v>
      </c>
      <c r="G32" s="101">
        <f t="shared" si="0"/>
        <v>0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'Dec ''21'!D33+G22</f>
        <v>12</v>
      </c>
      <c r="E33" s="224" t="s">
        <v>67</v>
      </c>
      <c r="F33" s="225"/>
      <c r="G33" s="102">
        <f>'Dec ''21'!G33+G32</f>
        <v>12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  <c r="G34"/>
    </row>
    <row r="35" spans="1:7" ht="45" x14ac:dyDescent="0.2">
      <c r="A35" s="220" t="s">
        <v>69</v>
      </c>
      <c r="B35" s="121" t="s">
        <v>70</v>
      </c>
      <c r="C35" s="119" t="s">
        <v>71</v>
      </c>
      <c r="D35" s="119" t="s">
        <v>72</v>
      </c>
      <c r="E35" s="119" t="s">
        <v>82</v>
      </c>
      <c r="F35" s="120" t="s">
        <v>74</v>
      </c>
      <c r="G35"/>
    </row>
    <row r="36" spans="1:7" ht="27" customHeight="1" thickBot="1" x14ac:dyDescent="0.25">
      <c r="A36" s="221"/>
      <c r="B36" s="58"/>
      <c r="C36" s="59"/>
      <c r="D36" s="59"/>
      <c r="E36" s="59"/>
      <c r="F36" s="60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1"/>
  <sheetViews>
    <sheetView zoomScale="125" workbookViewId="0">
      <selection activeCell="D10" sqref="D10"/>
    </sheetView>
  </sheetViews>
  <sheetFormatPr baseColWidth="10" defaultColWidth="9.1640625" defaultRowHeight="15" x14ac:dyDescent="0.2"/>
  <cols>
    <col min="1" max="1" width="33.33203125" style="80" customWidth="1"/>
    <col min="2" max="6" width="15.6640625" style="80" customWidth="1"/>
    <col min="7" max="7" width="7.6640625" style="80" customWidth="1"/>
    <col min="8" max="16384" width="9.1640625" style="80"/>
  </cols>
  <sheetData>
    <row r="1" spans="1:14" ht="18.75" customHeight="1" x14ac:dyDescent="0.25">
      <c r="A1" s="211" t="s">
        <v>48</v>
      </c>
      <c r="B1" s="211"/>
      <c r="C1" s="211"/>
      <c r="D1" s="211"/>
      <c r="E1" s="211"/>
      <c r="F1" s="211"/>
      <c r="G1" s="211"/>
      <c r="H1" s="81"/>
      <c r="I1" s="81"/>
      <c r="J1" s="81"/>
      <c r="K1" s="81"/>
      <c r="L1" s="81"/>
      <c r="M1" s="81"/>
      <c r="N1" s="81"/>
    </row>
    <row r="2" spans="1:14" ht="12" customHeight="1" x14ac:dyDescent="0.2">
      <c r="A2" s="218" t="s">
        <v>75</v>
      </c>
      <c r="B2" s="218"/>
      <c r="C2" s="218"/>
      <c r="D2" s="218"/>
      <c r="E2" s="218"/>
      <c r="F2" s="218"/>
      <c r="G2" s="218"/>
    </row>
    <row r="3" spans="1:14" ht="12" customHeight="1" x14ac:dyDescent="0.2">
      <c r="A3" s="218" t="s">
        <v>76</v>
      </c>
      <c r="B3" s="218"/>
      <c r="C3" s="218"/>
      <c r="D3" s="218"/>
      <c r="E3" s="218"/>
      <c r="F3" s="218"/>
      <c r="G3" s="218"/>
    </row>
    <row r="4" spans="1:14" ht="14.25" customHeight="1" thickBot="1" x14ac:dyDescent="0.25">
      <c r="A4" s="5" t="s">
        <v>51</v>
      </c>
      <c r="B4" s="219" t="e">
        <f>Total!#REF!</f>
        <v>#REF!</v>
      </c>
      <c r="C4" s="219"/>
      <c r="D4" s="5" t="s">
        <v>52</v>
      </c>
      <c r="E4" s="219">
        <f>Total!F2</f>
        <v>0</v>
      </c>
      <c r="F4" s="219"/>
      <c r="G4" s="219"/>
    </row>
    <row r="5" spans="1:14" ht="13.5" customHeight="1" x14ac:dyDescent="0.2">
      <c r="A5" s="103"/>
      <c r="B5" s="104" t="s">
        <v>53</v>
      </c>
      <c r="C5" s="104" t="s">
        <v>54</v>
      </c>
      <c r="D5" s="104" t="s">
        <v>55</v>
      </c>
      <c r="E5" s="104" t="s">
        <v>56</v>
      </c>
      <c r="F5" s="105" t="s">
        <v>57</v>
      </c>
      <c r="G5" s="222" t="s">
        <v>58</v>
      </c>
    </row>
    <row r="6" spans="1:14" ht="13.5" customHeight="1" thickBot="1" x14ac:dyDescent="0.25">
      <c r="A6" s="106" t="s">
        <v>3</v>
      </c>
      <c r="B6" s="138" t="s">
        <v>106</v>
      </c>
      <c r="C6" s="6" t="s">
        <v>107</v>
      </c>
      <c r="D6" s="6" t="s">
        <v>108</v>
      </c>
      <c r="E6" s="6" t="s">
        <v>109</v>
      </c>
      <c r="F6" s="137">
        <v>44620</v>
      </c>
      <c r="G6" s="223"/>
    </row>
    <row r="7" spans="1:14" ht="13.5" customHeight="1" x14ac:dyDescent="0.2">
      <c r="A7" s="20" t="s">
        <v>16</v>
      </c>
      <c r="B7" s="39"/>
      <c r="C7" s="40"/>
      <c r="D7" s="40"/>
      <c r="E7" s="40"/>
      <c r="F7" s="31"/>
      <c r="G7" s="88">
        <f>SUM(B7:F7)</f>
        <v>0</v>
      </c>
    </row>
    <row r="8" spans="1:14" ht="13.5" customHeight="1" thickBot="1" x14ac:dyDescent="0.25">
      <c r="A8" s="21" t="s">
        <v>17</v>
      </c>
      <c r="B8" s="41"/>
      <c r="C8" s="42"/>
      <c r="D8" s="42"/>
      <c r="E8" s="42"/>
      <c r="F8" s="32"/>
      <c r="G8" s="89">
        <f t="shared" ref="G8:G32" si="0">SUM(B8:F8)</f>
        <v>0</v>
      </c>
    </row>
    <row r="9" spans="1:14" ht="13.5" customHeight="1" thickBot="1" x14ac:dyDescent="0.25">
      <c r="A9" s="19" t="s">
        <v>18</v>
      </c>
      <c r="B9" s="107">
        <f>SUM(B7:B8)</f>
        <v>0</v>
      </c>
      <c r="C9" s="108">
        <f t="shared" ref="C9:F9" si="1">SUM(C7:C8)</f>
        <v>0</v>
      </c>
      <c r="D9" s="108">
        <f t="shared" si="1"/>
        <v>0</v>
      </c>
      <c r="E9" s="108">
        <f t="shared" si="1"/>
        <v>0</v>
      </c>
      <c r="F9" s="90">
        <f t="shared" si="1"/>
        <v>0</v>
      </c>
      <c r="G9" s="90">
        <f t="shared" si="0"/>
        <v>0</v>
      </c>
    </row>
    <row r="10" spans="1:14" ht="13.5" customHeight="1" x14ac:dyDescent="0.2">
      <c r="A10" s="23" t="s">
        <v>19</v>
      </c>
      <c r="B10" s="43"/>
      <c r="C10" s="44"/>
      <c r="D10" s="44"/>
      <c r="E10" s="44"/>
      <c r="F10" s="33"/>
      <c r="G10" s="91">
        <f t="shared" si="0"/>
        <v>0</v>
      </c>
    </row>
    <row r="11" spans="1:14" ht="13.5" customHeight="1" thickBot="1" x14ac:dyDescent="0.25">
      <c r="A11" s="24" t="s">
        <v>20</v>
      </c>
      <c r="B11" s="45"/>
      <c r="C11" s="46"/>
      <c r="D11" s="46"/>
      <c r="E11" s="46"/>
      <c r="F11" s="34"/>
      <c r="G11" s="92">
        <f t="shared" si="0"/>
        <v>0</v>
      </c>
    </row>
    <row r="12" spans="1:14" ht="13.5" customHeight="1" x14ac:dyDescent="0.2">
      <c r="A12" s="23" t="s">
        <v>21</v>
      </c>
      <c r="B12" s="47"/>
      <c r="C12" s="48"/>
      <c r="D12" s="48"/>
      <c r="E12" s="48"/>
      <c r="F12" s="35"/>
      <c r="G12" s="93">
        <f t="shared" si="0"/>
        <v>0</v>
      </c>
    </row>
    <row r="13" spans="1:14" ht="13.5" customHeight="1" x14ac:dyDescent="0.2">
      <c r="A13" s="25" t="s">
        <v>22</v>
      </c>
      <c r="B13" s="49"/>
      <c r="C13" s="50"/>
      <c r="D13" s="50"/>
      <c r="E13" s="50"/>
      <c r="F13" s="36"/>
      <c r="G13" s="94">
        <f t="shared" si="0"/>
        <v>0</v>
      </c>
    </row>
    <row r="14" spans="1:14" ht="13.5" customHeight="1" x14ac:dyDescent="0.2">
      <c r="A14" s="25" t="s">
        <v>23</v>
      </c>
      <c r="B14" s="49"/>
      <c r="C14" s="50"/>
      <c r="D14" s="50"/>
      <c r="E14" s="50"/>
      <c r="F14" s="36"/>
      <c r="G14" s="94">
        <f t="shared" si="0"/>
        <v>0</v>
      </c>
    </row>
    <row r="15" spans="1:14" ht="13.5" customHeight="1" x14ac:dyDescent="0.2">
      <c r="A15" s="26" t="s">
        <v>24</v>
      </c>
      <c r="B15" s="49"/>
      <c r="C15" s="50"/>
      <c r="D15" s="50"/>
      <c r="E15" s="50"/>
      <c r="F15" s="36"/>
      <c r="G15" s="94">
        <f t="shared" si="0"/>
        <v>0</v>
      </c>
    </row>
    <row r="16" spans="1:14" ht="13.5" customHeight="1" x14ac:dyDescent="0.2">
      <c r="A16" s="25" t="s">
        <v>25</v>
      </c>
      <c r="B16" s="49"/>
      <c r="C16" s="50"/>
      <c r="D16" s="50"/>
      <c r="E16" s="50"/>
      <c r="F16" s="36"/>
      <c r="G16" s="94">
        <f t="shared" si="0"/>
        <v>0</v>
      </c>
    </row>
    <row r="17" spans="1:7" ht="13.5" customHeight="1" x14ac:dyDescent="0.2">
      <c r="A17" s="25" t="s">
        <v>26</v>
      </c>
      <c r="B17" s="49"/>
      <c r="C17" s="50"/>
      <c r="D17" s="50"/>
      <c r="E17" s="50"/>
      <c r="F17" s="36"/>
      <c r="G17" s="94">
        <f t="shared" si="0"/>
        <v>0</v>
      </c>
    </row>
    <row r="18" spans="1:7" ht="13.5" customHeight="1" x14ac:dyDescent="0.2">
      <c r="A18" s="25" t="s">
        <v>27</v>
      </c>
      <c r="B18" s="49"/>
      <c r="C18" s="50"/>
      <c r="D18" s="50"/>
      <c r="E18" s="50"/>
      <c r="F18" s="36"/>
      <c r="G18" s="94">
        <f t="shared" si="0"/>
        <v>0</v>
      </c>
    </row>
    <row r="19" spans="1:7" ht="13.5" customHeight="1" x14ac:dyDescent="0.2">
      <c r="A19" s="25" t="s">
        <v>28</v>
      </c>
      <c r="B19" s="49"/>
      <c r="C19" s="50"/>
      <c r="D19" s="50"/>
      <c r="E19" s="50"/>
      <c r="F19" s="36"/>
      <c r="G19" s="94">
        <f t="shared" si="0"/>
        <v>0</v>
      </c>
    </row>
    <row r="20" spans="1:7" ht="13.5" customHeight="1" x14ac:dyDescent="0.2">
      <c r="A20" s="25" t="s">
        <v>29</v>
      </c>
      <c r="B20" s="49"/>
      <c r="C20" s="50"/>
      <c r="D20" s="50"/>
      <c r="E20" s="50"/>
      <c r="F20" s="36"/>
      <c r="G20" s="94">
        <f t="shared" si="0"/>
        <v>0</v>
      </c>
    </row>
    <row r="21" spans="1:7" ht="13.5" customHeight="1" thickBot="1" x14ac:dyDescent="0.25">
      <c r="A21" s="24" t="s">
        <v>30</v>
      </c>
      <c r="B21" s="51"/>
      <c r="C21" s="52"/>
      <c r="D21" s="52"/>
      <c r="E21" s="52"/>
      <c r="F21" s="37"/>
      <c r="G21" s="95">
        <f t="shared" si="0"/>
        <v>0</v>
      </c>
    </row>
    <row r="22" spans="1:7" ht="13.5" customHeight="1" thickBot="1" x14ac:dyDescent="0.25">
      <c r="A22" s="22" t="s">
        <v>31</v>
      </c>
      <c r="B22" s="109">
        <f>SUM(B12:B21)</f>
        <v>0</v>
      </c>
      <c r="C22" s="110">
        <f t="shared" ref="C22:F22" si="2">SUM(C12:C21)</f>
        <v>0</v>
      </c>
      <c r="D22" s="110">
        <f t="shared" si="2"/>
        <v>0</v>
      </c>
      <c r="E22" s="110">
        <f t="shared" si="2"/>
        <v>0</v>
      </c>
      <c r="F22" s="96">
        <f t="shared" si="2"/>
        <v>0</v>
      </c>
      <c r="G22" s="96">
        <f t="shared" si="0"/>
        <v>0</v>
      </c>
    </row>
    <row r="23" spans="1:7" ht="13.5" customHeight="1" x14ac:dyDescent="0.2">
      <c r="A23" s="28" t="s">
        <v>32</v>
      </c>
      <c r="B23" s="53"/>
      <c r="C23" s="54"/>
      <c r="D23" s="54"/>
      <c r="E23" s="54"/>
      <c r="F23" s="38"/>
      <c r="G23" s="97">
        <f t="shared" si="0"/>
        <v>0</v>
      </c>
    </row>
    <row r="24" spans="1:7" ht="13.5" customHeight="1" x14ac:dyDescent="0.2">
      <c r="A24" s="29" t="s">
        <v>33</v>
      </c>
      <c r="B24" s="82"/>
      <c r="C24" s="83"/>
      <c r="D24" s="83"/>
      <c r="E24" s="83"/>
      <c r="F24" s="84"/>
      <c r="G24" s="98">
        <f t="shared" si="0"/>
        <v>0</v>
      </c>
    </row>
    <row r="25" spans="1:7" ht="13.5" customHeight="1" x14ac:dyDescent="0.2">
      <c r="A25" s="29" t="s">
        <v>34</v>
      </c>
      <c r="B25" s="82"/>
      <c r="C25" s="83"/>
      <c r="D25" s="83"/>
      <c r="E25" s="83"/>
      <c r="F25" s="84"/>
      <c r="G25" s="98">
        <f t="shared" si="0"/>
        <v>0</v>
      </c>
    </row>
    <row r="26" spans="1:7" ht="13.5" customHeight="1" x14ac:dyDescent="0.2">
      <c r="A26" s="29" t="s">
        <v>35</v>
      </c>
      <c r="B26" s="82"/>
      <c r="C26" s="83"/>
      <c r="D26" s="83"/>
      <c r="E26" s="83"/>
      <c r="F26" s="84"/>
      <c r="G26" s="98">
        <f t="shared" si="0"/>
        <v>0</v>
      </c>
    </row>
    <row r="27" spans="1:7" ht="13.5" customHeight="1" x14ac:dyDescent="0.2">
      <c r="A27" s="29" t="s">
        <v>36</v>
      </c>
      <c r="B27" s="82"/>
      <c r="C27" s="83"/>
      <c r="D27" s="83"/>
      <c r="E27" s="83"/>
      <c r="F27" s="84"/>
      <c r="G27" s="98">
        <f t="shared" si="0"/>
        <v>0</v>
      </c>
    </row>
    <row r="28" spans="1:7" ht="13.5" customHeight="1" x14ac:dyDescent="0.2">
      <c r="A28" s="29" t="s">
        <v>37</v>
      </c>
      <c r="B28" s="82"/>
      <c r="C28" s="83"/>
      <c r="D28" s="83"/>
      <c r="E28" s="83"/>
      <c r="F28" s="84"/>
      <c r="G28" s="98">
        <f t="shared" si="0"/>
        <v>0</v>
      </c>
    </row>
    <row r="29" spans="1:7" ht="13.5" customHeight="1" x14ac:dyDescent="0.2">
      <c r="A29" s="29" t="s">
        <v>38</v>
      </c>
      <c r="B29" s="82"/>
      <c r="C29" s="83"/>
      <c r="D29" s="83"/>
      <c r="E29" s="83"/>
      <c r="F29" s="84"/>
      <c r="G29" s="98">
        <f t="shared" si="0"/>
        <v>0</v>
      </c>
    </row>
    <row r="30" spans="1:7" ht="13.5" customHeight="1" thickBot="1" x14ac:dyDescent="0.25">
      <c r="A30" s="30" t="s">
        <v>39</v>
      </c>
      <c r="B30" s="85"/>
      <c r="C30" s="86"/>
      <c r="D30" s="86"/>
      <c r="E30" s="86"/>
      <c r="F30" s="87"/>
      <c r="G30" s="99">
        <f t="shared" si="0"/>
        <v>0</v>
      </c>
    </row>
    <row r="31" spans="1:7" ht="13.5" customHeight="1" thickBot="1" x14ac:dyDescent="0.25">
      <c r="A31" s="27" t="s">
        <v>40</v>
      </c>
      <c r="B31" s="111">
        <f>SUM(B23:B30)</f>
        <v>0</v>
      </c>
      <c r="C31" s="112">
        <f t="shared" ref="C31:F31" si="3">SUM(C23:C30)</f>
        <v>0</v>
      </c>
      <c r="D31" s="112">
        <f t="shared" si="3"/>
        <v>0</v>
      </c>
      <c r="E31" s="112">
        <f t="shared" si="3"/>
        <v>0</v>
      </c>
      <c r="F31" s="100">
        <f t="shared" si="3"/>
        <v>0</v>
      </c>
      <c r="G31" s="100">
        <f t="shared" si="0"/>
        <v>0</v>
      </c>
    </row>
    <row r="32" spans="1:7" ht="13.5" customHeight="1" thickBot="1" x14ac:dyDescent="0.25">
      <c r="A32" s="113" t="s">
        <v>64</v>
      </c>
      <c r="B32" s="114">
        <f>SUM(B7:B8,B12:B21,B23:B30)</f>
        <v>0</v>
      </c>
      <c r="C32" s="115">
        <f t="shared" ref="C32:F32" si="4">SUM(C7:C8,C12:C21,C23:C30)</f>
        <v>0</v>
      </c>
      <c r="D32" s="116">
        <f t="shared" si="4"/>
        <v>0</v>
      </c>
      <c r="E32" s="116">
        <f t="shared" si="4"/>
        <v>0</v>
      </c>
      <c r="F32" s="101">
        <f t="shared" si="4"/>
        <v>0</v>
      </c>
      <c r="G32" s="101">
        <f t="shared" si="0"/>
        <v>0</v>
      </c>
    </row>
    <row r="33" spans="1:7" ht="20.25" customHeight="1" thickTop="1" thickBot="1" x14ac:dyDescent="0.25">
      <c r="A33" s="117" t="s">
        <v>65</v>
      </c>
      <c r="B33" s="224" t="s">
        <v>66</v>
      </c>
      <c r="C33" s="225"/>
      <c r="D33" s="118">
        <f>'Jan ''22'!D33+G22</f>
        <v>12</v>
      </c>
      <c r="E33" s="224" t="s">
        <v>67</v>
      </c>
      <c r="F33" s="225"/>
      <c r="G33" s="102">
        <f>'Jan ''22'!G33+G32</f>
        <v>12</v>
      </c>
    </row>
    <row r="34" spans="1:7" ht="13.5" customHeight="1" thickTop="1" thickBot="1" x14ac:dyDescent="0.25">
      <c r="A34" s="226" t="s">
        <v>68</v>
      </c>
      <c r="B34" s="227"/>
      <c r="C34" s="227"/>
      <c r="D34" s="227"/>
      <c r="E34" s="227"/>
      <c r="F34" s="228"/>
      <c r="G34"/>
    </row>
    <row r="35" spans="1:7" ht="45" x14ac:dyDescent="0.2">
      <c r="A35" s="220" t="s">
        <v>69</v>
      </c>
      <c r="B35" s="121" t="s">
        <v>70</v>
      </c>
      <c r="C35" s="119" t="s">
        <v>71</v>
      </c>
      <c r="D35" s="119" t="s">
        <v>72</v>
      </c>
      <c r="E35" s="119" t="s">
        <v>82</v>
      </c>
      <c r="F35" s="120" t="s">
        <v>74</v>
      </c>
      <c r="G35"/>
    </row>
    <row r="36" spans="1:7" ht="27" customHeight="1" thickBot="1" x14ac:dyDescent="0.25">
      <c r="A36" s="221"/>
      <c r="B36" s="58"/>
      <c r="C36" s="59"/>
      <c r="D36" s="59"/>
      <c r="E36" s="59"/>
      <c r="F36" s="60"/>
      <c r="G36"/>
    </row>
    <row r="37" spans="1:7" ht="13.5" customHeight="1" x14ac:dyDescent="0.2"/>
    <row r="38" spans="1:7" ht="13.5" customHeight="1" x14ac:dyDescent="0.2"/>
    <row r="39" spans="1:7" ht="13.5" customHeight="1" x14ac:dyDescent="0.2"/>
    <row r="40" spans="1:7" ht="13.5" customHeight="1" x14ac:dyDescent="0.2"/>
    <row r="41" spans="1:7" ht="13.5" customHeight="1" x14ac:dyDescent="0.2"/>
  </sheetData>
  <sheetProtection selectLockedCells="1"/>
  <mergeCells count="10">
    <mergeCell ref="B33:C33"/>
    <mergeCell ref="E33:F33"/>
    <mergeCell ref="A34:F34"/>
    <mergeCell ref="A35:A36"/>
    <mergeCell ref="A1:G1"/>
    <mergeCell ref="A2:G2"/>
    <mergeCell ref="A3:G3"/>
    <mergeCell ref="B4:C4"/>
    <mergeCell ref="E4:G4"/>
    <mergeCell ref="G5:G6"/>
  </mergeCells>
  <printOptions horizontalCentered="1" verticalCentered="1"/>
  <pageMargins left="0.45" right="0.45" top="0.5" bottom="0.5" header="0.3" footer="0.3"/>
  <pageSetup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fdb82b-a9ff-461c-b98a-945ce036021f">
      <Terms xmlns="http://schemas.microsoft.com/office/infopath/2007/PartnerControls"/>
    </lcf76f155ced4ddcb4097134ff3c332f>
    <TaxCatchAll xmlns="e90396a4-05bd-44a4-afdd-bdd8805ff057" xsi:nil="true"/>
    <SharedWithUsers xmlns="e90396a4-05bd-44a4-afdd-bdd8805ff05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B6D26AF7E00744B6E09B95E7450306" ma:contentTypeVersion="13" ma:contentTypeDescription="Create a new document." ma:contentTypeScope="" ma:versionID="8de03dff1c59a893d28b14dcec3ef381">
  <xsd:schema xmlns:xsd="http://www.w3.org/2001/XMLSchema" xmlns:xs="http://www.w3.org/2001/XMLSchema" xmlns:p="http://schemas.microsoft.com/office/2006/metadata/properties" xmlns:ns2="3ffdb82b-a9ff-461c-b98a-945ce036021f" xmlns:ns3="e90396a4-05bd-44a4-afdd-bdd8805ff057" targetNamespace="http://schemas.microsoft.com/office/2006/metadata/properties" ma:root="true" ma:fieldsID="b40ceb9c9911d6ef62019959f0a8ca29" ns2:_="" ns3:_="">
    <xsd:import namespace="3ffdb82b-a9ff-461c-b98a-945ce036021f"/>
    <xsd:import namespace="e90396a4-05bd-44a4-afdd-bdd8805ff0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db82b-a9ff-461c-b98a-945ce0360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396a4-05bd-44a4-afdd-bdd8805ff0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12dedf-f606-4c4d-8709-357d57a233e6}" ma:internalName="TaxCatchAll" ma:showField="CatchAllData" ma:web="e90396a4-05bd-44a4-afdd-bdd8805ff0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605762-7363-43D9-890A-BB5CB6B5990D}">
  <ds:schemaRefs>
    <ds:schemaRef ds:uri="http://schemas.microsoft.com/office/2006/metadata/properties"/>
    <ds:schemaRef ds:uri="http://schemas.microsoft.com/office/infopath/2007/PartnerControls"/>
    <ds:schemaRef ds:uri="3ffdb82b-a9ff-461c-b98a-945ce036021f"/>
    <ds:schemaRef ds:uri="e90396a4-05bd-44a4-afdd-bdd8805ff057"/>
  </ds:schemaRefs>
</ds:datastoreItem>
</file>

<file path=customXml/itemProps2.xml><?xml version="1.0" encoding="utf-8"?>
<ds:datastoreItem xmlns:ds="http://schemas.openxmlformats.org/officeDocument/2006/customXml" ds:itemID="{DE69D9B7-0B36-47DC-93F2-56DCB1680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db82b-a9ff-461c-b98a-945ce036021f"/>
    <ds:schemaRef ds:uri="e90396a4-05bd-44a4-afdd-bdd8805ff0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312397-0414-4B72-AAA3-5F215B88CE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Total</vt:lpstr>
      <vt:lpstr>July '21</vt:lpstr>
      <vt:lpstr>Aug '21</vt:lpstr>
      <vt:lpstr>Sep '21</vt:lpstr>
      <vt:lpstr>Oct '21</vt:lpstr>
      <vt:lpstr>Nov '21</vt:lpstr>
      <vt:lpstr>Dec '21</vt:lpstr>
      <vt:lpstr>Jan '22</vt:lpstr>
      <vt:lpstr>Feb '22</vt:lpstr>
      <vt:lpstr>Mar '22</vt:lpstr>
      <vt:lpstr>Apr '22</vt:lpstr>
      <vt:lpstr>May '22</vt:lpstr>
      <vt:lpstr>June'22</vt:lpstr>
      <vt:lpstr>Aug'25</vt:lpstr>
      <vt:lpstr>Sept'25</vt:lpstr>
      <vt:lpstr>Oct'25</vt:lpstr>
      <vt:lpstr>Nov'25</vt:lpstr>
      <vt:lpstr>Dec'25</vt:lpstr>
      <vt:lpstr>Jan'26</vt:lpstr>
      <vt:lpstr>Feb'26</vt:lpstr>
      <vt:lpstr>March'26</vt:lpstr>
      <vt:lpstr>April'26</vt:lpstr>
      <vt:lpstr>May'26</vt:lpstr>
      <vt:lpstr>June'26</vt:lpstr>
      <vt:lpstr>July'26</vt:lpstr>
      <vt:lpstr>'Apr ''22'!Print_Area</vt:lpstr>
      <vt:lpstr>'April''26'!Print_Area</vt:lpstr>
      <vt:lpstr>'Aug ''21'!Print_Area</vt:lpstr>
      <vt:lpstr>'Aug''25'!Print_Area</vt:lpstr>
      <vt:lpstr>'Dec ''21'!Print_Area</vt:lpstr>
      <vt:lpstr>'Dec''25'!Print_Area</vt:lpstr>
      <vt:lpstr>'Feb ''22'!Print_Area</vt:lpstr>
      <vt:lpstr>'Feb''26'!Print_Area</vt:lpstr>
      <vt:lpstr>'Jan ''22'!Print_Area</vt:lpstr>
      <vt:lpstr>'Jan''26'!Print_Area</vt:lpstr>
      <vt:lpstr>'July ''21'!Print_Area</vt:lpstr>
      <vt:lpstr>'July''26'!Print_Area</vt:lpstr>
      <vt:lpstr>'June''22'!Print_Area</vt:lpstr>
      <vt:lpstr>'June''26'!Print_Area</vt:lpstr>
      <vt:lpstr>'Mar ''22'!Print_Area</vt:lpstr>
      <vt:lpstr>'March''26'!Print_Area</vt:lpstr>
      <vt:lpstr>'May ''22'!Print_Area</vt:lpstr>
      <vt:lpstr>'May''26'!Print_Area</vt:lpstr>
      <vt:lpstr>'Nov ''21'!Print_Area</vt:lpstr>
      <vt:lpstr>'Nov''25'!Print_Area</vt:lpstr>
      <vt:lpstr>'Oct ''21'!Print_Area</vt:lpstr>
      <vt:lpstr>'Oct''25'!Print_Area</vt:lpstr>
      <vt:lpstr>'Sep ''21'!Print_Area</vt:lpstr>
      <vt:lpstr>'Sept''25'!Print_Area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Allison Jones</dc:creator>
  <cp:keywords/>
  <dc:description/>
  <cp:lastModifiedBy>Kellan Willet</cp:lastModifiedBy>
  <cp:revision/>
  <dcterms:created xsi:type="dcterms:W3CDTF">2018-06-08T19:24:39Z</dcterms:created>
  <dcterms:modified xsi:type="dcterms:W3CDTF">2025-08-19T20:35:18Z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0x0101003EB6D26AF7E00744B6E09B95E7450306</vt:lpwstr>
  </property>
  <property fmtid="{D5CDD505-2E9C-101B-9397-08002B2CF9AE}" pid="4" name="MediaServiceImageTags">
    <vt:lpwstr/>
  </property>
</Properties>
</file>